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(FOUO)FY19 CHRO File Plan\13. EMPLOYEE RELATIONS (FOUO)\Signatures Needed\1. Ready for Review\Overseas Allowance Revise Projects\TQSA\Current TQSA Worksheets by Region\Camp Fuji\"/>
    </mc:Choice>
  </mc:AlternateContent>
  <workbookProtection workbookAlgorithmName="SHA-512" workbookHashValue="LmdTHVNwiBlt+a1b/v/+QTjdCb1Zur3mTgo2pWgJJ4dlccuxtKsQDLfVkSe1ZG8o0g9BPLPDvy8Hry+Sl6TNBA==" workbookSaltValue="wLECFDwR1rzPgsDGGycfew==" workbookSpinCount="100000" lockStructure="1"/>
  <bookViews>
    <workbookView xWindow="0" yWindow="12180" windowWidth="0" windowHeight="0"/>
  </bookViews>
  <sheets>
    <sheet name="Paid in $" sheetId="5" r:id="rId1"/>
    <sheet name="Example - Paid in $" sheetId="18" r:id="rId2"/>
    <sheet name="Paid in ¥" sheetId="20" r:id="rId3"/>
    <sheet name="Example - Paid in ¥" sheetId="21" r:id="rId4"/>
    <sheet name="Instructions" sheetId="22" r:id="rId5"/>
  </sheets>
  <definedNames>
    <definedName name="_xlnm.Print_Area" localSheetId="1">'Example - Paid in $'!$A$1:$I$51</definedName>
    <definedName name="_xlnm.Print_Area" localSheetId="3">'Example - Paid in ¥'!$A$1:$I$53</definedName>
    <definedName name="_xlnm.Print_Area" localSheetId="0">'Paid in $'!$A$1:$I$51</definedName>
    <definedName name="_xlnm.Print_Area" localSheetId="2">'Paid in ¥'!$A$1:$J$53</definedName>
  </definedNames>
  <calcPr calcId="162913"/>
</workbook>
</file>

<file path=xl/calcChain.xml><?xml version="1.0" encoding="utf-8"?>
<calcChain xmlns="http://schemas.openxmlformats.org/spreadsheetml/2006/main">
  <c r="H52" i="21" l="1"/>
  <c r="F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F16" i="21"/>
  <c r="C16" i="21"/>
  <c r="H15" i="21"/>
  <c r="G15" i="21"/>
  <c r="H14" i="21"/>
  <c r="G14" i="21"/>
  <c r="H13" i="21"/>
  <c r="G13" i="21"/>
  <c r="G16" i="21" s="1"/>
  <c r="H52" i="20"/>
  <c r="F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52" i="20" s="1"/>
  <c r="F16" i="20"/>
  <c r="C16" i="20"/>
  <c r="H15" i="20"/>
  <c r="G15" i="20"/>
  <c r="H14" i="20"/>
  <c r="G14" i="20"/>
  <c r="H13" i="20"/>
  <c r="G13" i="20"/>
  <c r="G52" i="21" l="1"/>
  <c r="H16" i="21"/>
  <c r="I16" i="21" s="1"/>
  <c r="H16" i="20"/>
  <c r="G16" i="20"/>
  <c r="G50" i="18"/>
  <c r="F50" i="18"/>
  <c r="E15" i="18"/>
  <c r="G14" i="18"/>
  <c r="F14" i="18"/>
  <c r="G13" i="18"/>
  <c r="F13" i="18"/>
  <c r="F15" i="18" s="1"/>
  <c r="G12" i="18"/>
  <c r="G15" i="18" s="1"/>
  <c r="F12" i="18"/>
  <c r="G50" i="5"/>
  <c r="G14" i="5"/>
  <c r="G13" i="5"/>
  <c r="G12" i="5"/>
  <c r="F14" i="5"/>
  <c r="F13" i="5"/>
  <c r="F12" i="5"/>
  <c r="I36" i="21" l="1"/>
  <c r="I44" i="21"/>
  <c r="I27" i="21"/>
  <c r="I46" i="21"/>
  <c r="I30" i="21"/>
  <c r="I32" i="21"/>
  <c r="I42" i="21"/>
  <c r="I48" i="21"/>
  <c r="I37" i="21"/>
  <c r="I26" i="21"/>
  <c r="I47" i="21"/>
  <c r="I49" i="21"/>
  <c r="I35" i="21"/>
  <c r="I51" i="21"/>
  <c r="I29" i="21"/>
  <c r="I16" i="20"/>
  <c r="I43" i="21"/>
  <c r="I38" i="21"/>
  <c r="I23" i="21"/>
  <c r="I31" i="21"/>
  <c r="I39" i="21"/>
  <c r="I45" i="21"/>
  <c r="I40" i="21"/>
  <c r="I24" i="21"/>
  <c r="I28" i="21"/>
  <c r="I22" i="21"/>
  <c r="I50" i="21"/>
  <c r="I34" i="21"/>
  <c r="I25" i="21"/>
  <c r="I33" i="21"/>
  <c r="I41" i="21"/>
  <c r="I50" i="20"/>
  <c r="I46" i="20"/>
  <c r="I42" i="20"/>
  <c r="I38" i="20"/>
  <c r="I34" i="20"/>
  <c r="I30" i="20"/>
  <c r="I26" i="20"/>
  <c r="I22" i="20"/>
  <c r="I49" i="20"/>
  <c r="I45" i="20"/>
  <c r="I41" i="20"/>
  <c r="I37" i="20"/>
  <c r="I33" i="20"/>
  <c r="I29" i="20"/>
  <c r="I25" i="20"/>
  <c r="I48" i="20"/>
  <c r="I44" i="20"/>
  <c r="I40" i="20"/>
  <c r="I36" i="20"/>
  <c r="I32" i="20"/>
  <c r="I28" i="20"/>
  <c r="I24" i="20"/>
  <c r="I51" i="20"/>
  <c r="I47" i="20"/>
  <c r="I43" i="20"/>
  <c r="I39" i="20"/>
  <c r="I35" i="20"/>
  <c r="I31" i="20"/>
  <c r="I27" i="20"/>
  <c r="I23" i="20"/>
  <c r="G15" i="5"/>
  <c r="I15" i="18"/>
  <c r="I52" i="21" l="1"/>
  <c r="I52" i="20"/>
  <c r="I47" i="18"/>
  <c r="I43" i="18"/>
  <c r="I39" i="18"/>
  <c r="I35" i="18"/>
  <c r="I31" i="18"/>
  <c r="I27" i="18"/>
  <c r="I23" i="18"/>
  <c r="I48" i="18"/>
  <c r="I40" i="18"/>
  <c r="I32" i="18"/>
  <c r="I24" i="18"/>
  <c r="I46" i="18"/>
  <c r="I42" i="18"/>
  <c r="I38" i="18"/>
  <c r="I34" i="18"/>
  <c r="I30" i="18"/>
  <c r="I26" i="18"/>
  <c r="I22" i="18"/>
  <c r="I49" i="18"/>
  <c r="I45" i="18"/>
  <c r="I41" i="18"/>
  <c r="I37" i="18"/>
  <c r="I33" i="18"/>
  <c r="I29" i="18"/>
  <c r="I25" i="18"/>
  <c r="I21" i="18"/>
  <c r="I44" i="18"/>
  <c r="I36" i="18"/>
  <c r="I28" i="18"/>
  <c r="I20" i="18"/>
  <c r="I50" i="18" l="1"/>
  <c r="F50" i="5" l="1"/>
  <c r="E15" i="5"/>
  <c r="F15" i="5" l="1"/>
  <c r="I15" i="5" s="1"/>
  <c r="I20" i="5" s="1"/>
  <c r="I47" i="5" l="1"/>
  <c r="I38" i="5"/>
  <c r="I26" i="5"/>
  <c r="I46" i="5"/>
  <c r="I34" i="5"/>
  <c r="I22" i="5"/>
  <c r="I49" i="5"/>
  <c r="I45" i="5"/>
  <c r="I41" i="5"/>
  <c r="I37" i="5"/>
  <c r="I33" i="5"/>
  <c r="I29" i="5"/>
  <c r="I25" i="5"/>
  <c r="I21" i="5"/>
  <c r="I48" i="5"/>
  <c r="I44" i="5"/>
  <c r="I40" i="5"/>
  <c r="I36" i="5"/>
  <c r="I32" i="5"/>
  <c r="I28" i="5"/>
  <c r="I24" i="5"/>
  <c r="I43" i="5"/>
  <c r="I39" i="5"/>
  <c r="I35" i="5"/>
  <c r="I31" i="5"/>
  <c r="I27" i="5"/>
  <c r="I23" i="5"/>
  <c r="I42" i="5"/>
  <c r="I30" i="5"/>
  <c r="I50" i="5" l="1"/>
</calcChain>
</file>

<file path=xl/sharedStrings.xml><?xml version="1.0" encoding="utf-8"?>
<sst xmlns="http://schemas.openxmlformats.org/spreadsheetml/2006/main" count="228" uniqueCount="69">
  <si>
    <t>Date</t>
  </si>
  <si>
    <t>Family Member(s) 12 yr and Over</t>
  </si>
  <si>
    <t># Persons</t>
  </si>
  <si>
    <t>% Rate</t>
  </si>
  <si>
    <t>Max $ Allowed Per Day</t>
  </si>
  <si>
    <t>Per Diem Rates Table</t>
  </si>
  <si>
    <t>Total</t>
  </si>
  <si>
    <t>Employee Name (Last, First, MI):</t>
  </si>
  <si>
    <t>Claims Calculation Tool</t>
  </si>
  <si>
    <t>Authorized Daily Max Allowance $ Calculation Tool</t>
  </si>
  <si>
    <t>Instructions: Enter Number of Persons That Occupied Temporary Lodging Only</t>
  </si>
  <si>
    <t>2)</t>
  </si>
  <si>
    <t>3)</t>
  </si>
  <si>
    <t>TQSA - Temporary Quarters Subsistence Allowance Worksheet</t>
  </si>
  <si>
    <t>First 30 Days Worksheet</t>
  </si>
  <si>
    <t>Conversion Rate:</t>
  </si>
  <si>
    <t>Lodging $:</t>
  </si>
  <si>
    <t>Employee</t>
  </si>
  <si>
    <t>Meals &amp; Incidentals</t>
  </si>
  <si>
    <t>From:</t>
  </si>
  <si>
    <t>To:</t>
  </si>
  <si>
    <t>Lodging</t>
  </si>
  <si>
    <t>TOTAL</t>
  </si>
  <si>
    <t>Lodging ¥:</t>
  </si>
  <si>
    <t>4)</t>
  </si>
  <si>
    <t>Instructions to Fill Out an TQSA Worksheet</t>
  </si>
  <si>
    <t>Lodging Name</t>
  </si>
  <si>
    <t>Lodging Paid in ¥</t>
  </si>
  <si>
    <t>Lodging Paid in $</t>
  </si>
  <si>
    <t>Lodging Cost in $</t>
  </si>
  <si>
    <t>Instructions: Enter Date, Lodging Name, Lodging Paid in ¥, and Meals &amp; Incidentals Costs only</t>
  </si>
  <si>
    <t>Lodging Paid in Japanese Yen ¥</t>
  </si>
  <si>
    <t>Lodging Paid in US $</t>
  </si>
  <si>
    <t>Instructions: Enter Date, Lodging Name, Lodging Paid in $, and Meals &amp; Incidentals Costs only</t>
  </si>
  <si>
    <t>5)</t>
  </si>
  <si>
    <t>McFly, Marty A.</t>
  </si>
  <si>
    <t>Enter the "From:" and "To:" dates for the dates you are claiming</t>
  </si>
  <si>
    <t>Enter the number of persons that occupied temporary lodging who are on your travel order</t>
  </si>
  <si>
    <t xml:space="preserve">Note: </t>
  </si>
  <si>
    <t>It is claimed on your travel voucher</t>
  </si>
  <si>
    <t xml:space="preserve">Enter the date, lodging name and amount paid in ¥ or $ </t>
  </si>
  <si>
    <t>(on respective worksheets), and meals &amp; incidentals costs</t>
  </si>
  <si>
    <t xml:space="preserve">You will see your max allowed amounts after you input your </t>
  </si>
  <si>
    <t>authorized dependents</t>
  </si>
  <si>
    <t xml:space="preserve">TOTAL     </t>
  </si>
  <si>
    <t>McFly, Marty A</t>
  </si>
  <si>
    <t>Temporary Quarters Subsistence Allowance Worksheet (TQSA)</t>
  </si>
  <si>
    <t>¥ to $ Conversion Tool</t>
  </si>
  <si>
    <t>Org:</t>
  </si>
  <si>
    <t>Employee Name                (Last, First, MI):</t>
  </si>
  <si>
    <t>Family Member(s) Under 12yr</t>
  </si>
  <si>
    <t>Calculated Per Diem Total</t>
  </si>
  <si>
    <t>CHRO USE ONLY</t>
  </si>
  <si>
    <t>Occupant</t>
  </si>
  <si>
    <t>Allowed Daily Total</t>
  </si>
  <si>
    <t>1)</t>
  </si>
  <si>
    <t xml:space="preserve">Enter your full name and organization's name </t>
  </si>
  <si>
    <t>Please do not include your travel day in your TQSA claim.</t>
  </si>
  <si>
    <t>Click the "Enable Content" button if you see the following:  "SECURITY WARNING Application add-ins have been disabled."</t>
  </si>
  <si>
    <t>Lodging Paid in US Dollars: Use the worksheet tab labeled "Paid in $"</t>
  </si>
  <si>
    <t>Lodging Paid in Japanese Yen: Use the worksheet tab labeled "Paid in ¥"</t>
  </si>
  <si>
    <t>6)</t>
  </si>
  <si>
    <t>Save the worksheet in the following format:</t>
  </si>
  <si>
    <t>TQSA Worksheet - Last Name, First Name MI</t>
  </si>
  <si>
    <t>Example: TQSA Worksheet - McFly, Marty A</t>
  </si>
  <si>
    <t>FUJI Lodging</t>
  </si>
  <si>
    <t>FUJI G-1</t>
  </si>
  <si>
    <t>Fujisan Hotel</t>
  </si>
  <si>
    <t>MCIPAC/FUJI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</si>
</sst>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d\-mmm\-yyyy;@"/>
    <numFmt numFmtId="165" formatCode="_-[$¥-411]* #,##0_-;\-[$¥-411]* #,##0_-;_-[$¥-411]* &quot;-&quot;_-;_-@_-"/>
    <numFmt numFmtId="166" formatCode="[$¥-411]#,##0"/>
  </numFmts>
  <fonts count="22" x14ac:knownFonts="1">
    <font>
      <sz val="10"/>
      <name val="Arial"/>
    </font>
    <font>
      <b/>
      <sz val="16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36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b/>
      <sz val="30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b/>
      <sz val="20"/>
      <color rgb="FFFF0000"/>
      <name val="Arial"/>
      <family val="2"/>
    </font>
    <font>
      <b/>
      <sz val="18"/>
      <color rgb="FFFF0000"/>
      <name val="Arial"/>
      <family val="2"/>
    </font>
    <font>
      <b/>
      <sz val="22"/>
      <color rgb="FFFF0000"/>
      <name val="Arial"/>
      <family val="2"/>
    </font>
    <font>
      <b/>
      <sz val="24"/>
      <color rgb="FFFF0000"/>
      <name val="Arial"/>
      <family val="2"/>
    </font>
    <font>
      <b/>
      <u/>
      <sz val="16"/>
      <name val="Arial"/>
      <family val="2"/>
    </font>
    <font>
      <b/>
      <sz val="28"/>
      <name val="Arial"/>
      <family val="2"/>
    </font>
    <font>
      <b/>
      <sz val="32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theme="1"/>
      </top>
      <bottom style="thin">
        <color theme="1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ck">
        <color indexed="64"/>
      </right>
      <top style="medium">
        <color indexed="64"/>
      </top>
      <bottom/>
      <diagonal style="thick">
        <color indexed="64"/>
      </diagonal>
    </border>
    <border diagonalUp="1" diagonalDown="1">
      <left style="thin">
        <color indexed="64"/>
      </left>
      <right style="thick">
        <color indexed="64"/>
      </right>
      <top/>
      <bottom/>
      <diagonal style="thick">
        <color indexed="64"/>
      </diagonal>
    </border>
    <border diagonalUp="1" diagonalDown="1">
      <left style="thin">
        <color indexed="64"/>
      </left>
      <right style="thick">
        <color indexed="64"/>
      </right>
      <top/>
      <bottom style="thick">
        <color indexed="64"/>
      </bottom>
      <diagonal style="thick">
        <color indexed="64"/>
      </diagonal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20" fillId="0" borderId="0"/>
  </cellStyleXfs>
  <cellXfs count="314">
    <xf numFmtId="0" fontId="0" fillId="0" borderId="0" xfId="0"/>
    <xf numFmtId="0" fontId="3" fillId="0" borderId="0" xfId="0" applyFont="1" applyBorder="1" applyProtection="1"/>
    <xf numFmtId="0" fontId="3" fillId="0" borderId="0" xfId="0" applyFont="1" applyProtection="1"/>
    <xf numFmtId="0" fontId="2" fillId="0" borderId="0" xfId="0" applyFont="1" applyProtection="1"/>
    <xf numFmtId="0" fontId="3" fillId="0" borderId="0" xfId="0" applyFont="1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horizontal="left" vertical="top"/>
    </xf>
    <xf numFmtId="164" fontId="1" fillId="0" borderId="0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vertical="top"/>
    </xf>
    <xf numFmtId="0" fontId="1" fillId="0" borderId="0" xfId="0" applyFont="1" applyBorder="1" applyProtection="1"/>
    <xf numFmtId="9" fontId="3" fillId="0" borderId="0" xfId="0" applyNumberFormat="1" applyFont="1" applyBorder="1" applyProtection="1"/>
    <xf numFmtId="0" fontId="3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44" fontId="1" fillId="0" borderId="0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 applyProtection="1"/>
    <xf numFmtId="0" fontId="9" fillId="0" borderId="0" xfId="0" applyFont="1" applyProtection="1"/>
    <xf numFmtId="0" fontId="4" fillId="0" borderId="0" xfId="0" applyFont="1" applyProtection="1"/>
    <xf numFmtId="0" fontId="11" fillId="0" borderId="0" xfId="0" applyFont="1" applyProtection="1"/>
    <xf numFmtId="44" fontId="4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Protection="1"/>
    <xf numFmtId="8" fontId="11" fillId="0" borderId="0" xfId="0" applyNumberFormat="1" applyFont="1" applyProtection="1"/>
    <xf numFmtId="8" fontId="4" fillId="0" borderId="0" xfId="0" applyNumberFormat="1" applyFont="1" applyProtection="1"/>
    <xf numFmtId="0" fontId="1" fillId="0" borderId="4" xfId="0" applyFont="1" applyBorder="1" applyProtection="1"/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center"/>
    </xf>
    <xf numFmtId="0" fontId="9" fillId="4" borderId="0" xfId="0" applyFont="1" applyFill="1" applyProtection="1"/>
    <xf numFmtId="0" fontId="2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3" fillId="0" borderId="4" xfId="0" applyFont="1" applyBorder="1" applyProtection="1"/>
    <xf numFmtId="0" fontId="10" fillId="0" borderId="0" xfId="0" applyFont="1" applyAlignment="1" applyProtection="1"/>
    <xf numFmtId="0" fontId="5" fillId="0" borderId="0" xfId="0" applyFont="1" applyBorder="1" applyAlignment="1" applyProtection="1">
      <alignment horizontal="right" vertical="center"/>
    </xf>
    <xf numFmtId="44" fontId="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Protection="1"/>
    <xf numFmtId="0" fontId="12" fillId="0" borderId="0" xfId="0" applyFont="1" applyFill="1" applyBorder="1" applyAlignment="1" applyProtection="1">
      <alignment vertical="center" wrapText="1"/>
    </xf>
    <xf numFmtId="0" fontId="3" fillId="0" borderId="0" xfId="0" applyFont="1" applyFill="1" applyProtection="1"/>
    <xf numFmtId="0" fontId="11" fillId="0" borderId="0" xfId="0" applyFont="1" applyFill="1" applyProtection="1"/>
    <xf numFmtId="0" fontId="1" fillId="0" borderId="0" xfId="0" applyFont="1" applyFill="1" applyBorder="1" applyAlignment="1" applyProtection="1"/>
    <xf numFmtId="0" fontId="3" fillId="0" borderId="0" xfId="0" applyFont="1" applyFill="1" applyBorder="1" applyProtection="1"/>
    <xf numFmtId="0" fontId="11" fillId="0" borderId="0" xfId="0" applyFont="1" applyFill="1" applyBorder="1" applyProtection="1"/>
    <xf numFmtId="8" fontId="11" fillId="0" borderId="0" xfId="0" applyNumberFormat="1" applyFont="1" applyFill="1" applyBorder="1" applyProtection="1"/>
    <xf numFmtId="8" fontId="4" fillId="0" borderId="0" xfId="0" applyNumberFormat="1" applyFont="1" applyFill="1" applyBorder="1" applyProtection="1"/>
    <xf numFmtId="44" fontId="1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1" fontId="1" fillId="0" borderId="0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 wrapText="1"/>
    </xf>
    <xf numFmtId="44" fontId="2" fillId="0" borderId="43" xfId="0" applyNumberFormat="1" applyFont="1" applyBorder="1" applyAlignment="1" applyProtection="1">
      <alignment horizontal="center" vertical="center"/>
    </xf>
    <xf numFmtId="44" fontId="2" fillId="0" borderId="44" xfId="0" applyNumberFormat="1" applyFont="1" applyBorder="1" applyAlignment="1" applyProtection="1">
      <alignment horizontal="center" vertical="center"/>
    </xf>
    <xf numFmtId="164" fontId="2" fillId="0" borderId="45" xfId="0" applyNumberFormat="1" applyFont="1" applyFill="1" applyBorder="1" applyAlignment="1" applyProtection="1">
      <alignment horizontal="center" vertical="center"/>
      <protection locked="0"/>
    </xf>
    <xf numFmtId="9" fontId="4" fillId="0" borderId="1" xfId="0" applyNumberFormat="1" applyFont="1" applyBorder="1" applyAlignment="1" applyProtection="1">
      <alignment horizontal="center"/>
    </xf>
    <xf numFmtId="9" fontId="4" fillId="0" borderId="26" xfId="0" applyNumberFormat="1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7" xfId="0" applyNumberFormat="1" applyFont="1" applyBorder="1" applyAlignment="1" applyProtection="1">
      <alignment horizontal="center"/>
    </xf>
    <xf numFmtId="0" fontId="4" fillId="0" borderId="29" xfId="0" applyNumberFormat="1" applyFont="1" applyFill="1" applyBorder="1" applyAlignment="1" applyProtection="1">
      <alignment horizontal="center"/>
      <protection locked="0"/>
    </xf>
    <xf numFmtId="0" fontId="4" fillId="0" borderId="30" xfId="0" applyNumberFormat="1" applyFont="1" applyFill="1" applyBorder="1" applyAlignment="1" applyProtection="1">
      <alignment horizontal="center"/>
      <protection locked="0"/>
    </xf>
    <xf numFmtId="0" fontId="4" fillId="0" borderId="28" xfId="0" applyFont="1" applyFill="1" applyBorder="1" applyAlignment="1" applyProtection="1">
      <alignment horizontal="center"/>
    </xf>
    <xf numFmtId="44" fontId="4" fillId="0" borderId="1" xfId="0" applyNumberFormat="1" applyFont="1" applyBorder="1" applyAlignment="1" applyProtection="1">
      <alignment horizontal="center"/>
    </xf>
    <xf numFmtId="44" fontId="4" fillId="0" borderId="27" xfId="0" applyNumberFormat="1" applyFont="1" applyBorder="1" applyAlignment="1" applyProtection="1">
      <alignment horizontal="center"/>
    </xf>
    <xf numFmtId="44" fontId="4" fillId="3" borderId="9" xfId="0" applyNumberFormat="1" applyFont="1" applyFill="1" applyBorder="1" applyAlignment="1" applyProtection="1">
      <alignment horizontal="center"/>
    </xf>
    <xf numFmtId="44" fontId="4" fillId="3" borderId="10" xfId="0" applyNumberFormat="1" applyFont="1" applyFill="1" applyBorder="1" applyAlignment="1" applyProtection="1">
      <alignment horizontal="center"/>
    </xf>
    <xf numFmtId="164" fontId="5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 wrapText="1"/>
    </xf>
    <xf numFmtId="0" fontId="6" fillId="4" borderId="0" xfId="0" applyFont="1" applyFill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17" fillId="0" borderId="0" xfId="0" applyFont="1"/>
    <xf numFmtId="0" fontId="3" fillId="0" borderId="0" xfId="0" applyFont="1" applyAlignment="1"/>
    <xf numFmtId="0" fontId="4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left" vertical="center"/>
    </xf>
    <xf numFmtId="0" fontId="4" fillId="0" borderId="52" xfId="0" applyFont="1" applyBorder="1" applyAlignment="1" applyProtection="1">
      <alignment horizontal="center" vertical="center" wrapText="1"/>
    </xf>
    <xf numFmtId="0" fontId="4" fillId="0" borderId="53" xfId="0" applyFont="1" applyFill="1" applyBorder="1" applyAlignment="1" applyProtection="1">
      <alignment horizontal="center" vertical="center" wrapText="1"/>
    </xf>
    <xf numFmtId="0" fontId="4" fillId="0" borderId="54" xfId="0" applyFont="1" applyFill="1" applyBorder="1" applyAlignment="1" applyProtection="1">
      <alignment horizontal="center" vertical="center" wrapText="1"/>
    </xf>
    <xf numFmtId="164" fontId="8" fillId="0" borderId="36" xfId="0" applyNumberFormat="1" applyFont="1" applyFill="1" applyBorder="1" applyAlignment="1" applyProtection="1">
      <alignment vertical="center"/>
    </xf>
    <xf numFmtId="0" fontId="1" fillId="0" borderId="16" xfId="0" applyFont="1" applyBorder="1" applyAlignment="1" applyProtection="1">
      <alignment horizontal="center" vertical="center" wrapText="1"/>
    </xf>
    <xf numFmtId="0" fontId="2" fillId="0" borderId="6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44" fontId="5" fillId="0" borderId="14" xfId="0" applyNumberFormat="1" applyFont="1" applyBorder="1" applyAlignment="1" applyProtection="1">
      <alignment horizontal="center" vertical="center"/>
    </xf>
    <xf numFmtId="0" fontId="4" fillId="0" borderId="65" xfId="0" applyFont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 wrapText="1"/>
    </xf>
    <xf numFmtId="0" fontId="4" fillId="2" borderId="13" xfId="0" applyFont="1" applyFill="1" applyBorder="1" applyAlignment="1" applyProtection="1">
      <alignment vertical="center"/>
    </xf>
    <xf numFmtId="44" fontId="4" fillId="2" borderId="17" xfId="0" applyNumberFormat="1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vertical="top" wrapText="1"/>
    </xf>
    <xf numFmtId="164" fontId="4" fillId="0" borderId="51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</xf>
    <xf numFmtId="164" fontId="8" fillId="0" borderId="47" xfId="0" applyNumberFormat="1" applyFont="1" applyFill="1" applyBorder="1" applyAlignment="1" applyProtection="1">
      <alignment vertical="center"/>
    </xf>
    <xf numFmtId="164" fontId="8" fillId="0" borderId="48" xfId="0" applyNumberFormat="1" applyFont="1" applyFill="1" applyBorder="1" applyAlignment="1" applyProtection="1">
      <alignment vertical="center"/>
    </xf>
    <xf numFmtId="164" fontId="8" fillId="0" borderId="49" xfId="0" applyNumberFormat="1" applyFont="1" applyFill="1" applyBorder="1" applyAlignment="1" applyProtection="1">
      <alignment horizontal="center" vertical="center"/>
    </xf>
    <xf numFmtId="44" fontId="15" fillId="0" borderId="79" xfId="0" applyNumberFormat="1" applyFont="1" applyBorder="1" applyAlignment="1" applyProtection="1">
      <alignment vertical="center"/>
    </xf>
    <xf numFmtId="44" fontId="15" fillId="0" borderId="1" xfId="0" applyNumberFormat="1" applyFont="1" applyBorder="1" applyAlignment="1" applyProtection="1">
      <alignment vertical="center"/>
    </xf>
    <xf numFmtId="44" fontId="15" fillId="0" borderId="17" xfId="0" applyNumberFormat="1" applyFont="1" applyBorder="1" applyAlignment="1" applyProtection="1">
      <alignment vertical="center"/>
    </xf>
    <xf numFmtId="44" fontId="8" fillId="0" borderId="80" xfId="0" applyNumberFormat="1" applyFont="1" applyBorder="1" applyAlignment="1" applyProtection="1">
      <alignment vertical="center"/>
    </xf>
    <xf numFmtId="44" fontId="13" fillId="2" borderId="67" xfId="0" applyNumberFormat="1" applyFont="1" applyFill="1" applyBorder="1" applyAlignment="1" applyProtection="1">
      <alignment horizontal="center" vertical="center"/>
    </xf>
    <xf numFmtId="44" fontId="13" fillId="2" borderId="25" xfId="0" applyNumberFormat="1" applyFont="1" applyFill="1" applyBorder="1" applyAlignment="1" applyProtection="1">
      <alignment horizontal="center" vertical="center"/>
    </xf>
    <xf numFmtId="166" fontId="13" fillId="2" borderId="1" xfId="0" applyNumberFormat="1" applyFont="1" applyFill="1" applyBorder="1" applyAlignment="1" applyProtection="1">
      <alignment horizontal="center" vertical="center" wrapText="1"/>
    </xf>
    <xf numFmtId="165" fontId="13" fillId="2" borderId="1" xfId="0" applyNumberFormat="1" applyFont="1" applyFill="1" applyBorder="1" applyAlignment="1" applyProtection="1">
      <alignment vertical="center" wrapText="1"/>
    </xf>
    <xf numFmtId="0" fontId="13" fillId="0" borderId="29" xfId="0" applyNumberFormat="1" applyFont="1" applyFill="1" applyBorder="1" applyAlignment="1" applyProtection="1">
      <alignment horizontal="center"/>
    </xf>
    <xf numFmtId="0" fontId="13" fillId="0" borderId="30" xfId="0" applyNumberFormat="1" applyFont="1" applyFill="1" applyBorder="1" applyAlignment="1" applyProtection="1">
      <alignment horizontal="center"/>
    </xf>
    <xf numFmtId="164" fontId="14" fillId="0" borderId="45" xfId="0" applyNumberFormat="1" applyFont="1" applyFill="1" applyBorder="1" applyAlignment="1" applyProtection="1">
      <alignment horizontal="center" vertical="center"/>
    </xf>
    <xf numFmtId="164" fontId="13" fillId="0" borderId="51" xfId="0" applyNumberFormat="1" applyFont="1" applyFill="1" applyBorder="1" applyAlignment="1" applyProtection="1">
      <alignment horizontal="center" vertical="center"/>
    </xf>
    <xf numFmtId="164" fontId="15" fillId="0" borderId="8" xfId="0" applyNumberFormat="1" applyFont="1" applyFill="1" applyBorder="1" applyAlignment="1" applyProtection="1">
      <alignment horizontal="center" vertical="center"/>
    </xf>
    <xf numFmtId="44" fontId="14" fillId="2" borderId="8" xfId="0" applyNumberFormat="1" applyFont="1" applyFill="1" applyBorder="1" applyAlignment="1" applyProtection="1">
      <alignment vertical="center" wrapText="1"/>
    </xf>
    <xf numFmtId="44" fontId="14" fillId="2" borderId="13" xfId="0" applyNumberFormat="1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top" wrapText="1"/>
    </xf>
    <xf numFmtId="44" fontId="4" fillId="0" borderId="16" xfId="0" applyNumberFormat="1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44" fontId="5" fillId="0" borderId="79" xfId="0" applyNumberFormat="1" applyFont="1" applyBorder="1" applyAlignment="1" applyProtection="1">
      <alignment horizontal="center" vertical="center"/>
      <protection locked="0"/>
    </xf>
    <xf numFmtId="44" fontId="5" fillId="0" borderId="1" xfId="0" applyNumberFormat="1" applyFont="1" applyBorder="1" applyAlignment="1" applyProtection="1">
      <alignment horizontal="center" vertical="center"/>
      <protection locked="0"/>
    </xf>
    <xf numFmtId="44" fontId="5" fillId="0" borderId="17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wrapText="1"/>
    </xf>
    <xf numFmtId="0" fontId="1" fillId="0" borderId="78" xfId="0" applyFont="1" applyBorder="1" applyProtection="1"/>
    <xf numFmtId="0" fontId="4" fillId="0" borderId="16" xfId="0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/>
      <protection locked="0"/>
    </xf>
    <xf numFmtId="164" fontId="16" fillId="0" borderId="53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21" fillId="0" borderId="0" xfId="1" applyFont="1" applyAlignment="1" applyProtection="1">
      <alignment vertical="top"/>
    </xf>
    <xf numFmtId="0" fontId="21" fillId="0" borderId="0" xfId="1" applyFont="1" applyAlignment="1" applyProtection="1">
      <alignment wrapText="1"/>
    </xf>
    <xf numFmtId="0" fontId="21" fillId="0" borderId="0" xfId="1" applyFont="1" applyProtection="1"/>
    <xf numFmtId="0" fontId="21" fillId="0" borderId="0" xfId="0" applyFont="1" applyAlignment="1" applyProtection="1">
      <alignment horizontal="left" vertical="center" indent="4"/>
    </xf>
    <xf numFmtId="0" fontId="21" fillId="0" borderId="0" xfId="1" applyFont="1" applyAlignment="1" applyProtection="1">
      <alignment horizontal="center" vertical="center"/>
    </xf>
    <xf numFmtId="0" fontId="21" fillId="0" borderId="0" xfId="1" applyFont="1" applyAlignment="1" applyProtection="1">
      <alignment vertical="top" wrapText="1"/>
    </xf>
    <xf numFmtId="0" fontId="21" fillId="0" borderId="0" xfId="1" applyFont="1" applyAlignment="1" applyProtection="1">
      <alignment horizontal="left" wrapText="1"/>
    </xf>
    <xf numFmtId="0" fontId="1" fillId="0" borderId="0" xfId="0" applyFont="1" applyAlignment="1">
      <alignment horizontal="center" vertical="center"/>
    </xf>
    <xf numFmtId="44" fontId="2" fillId="2" borderId="8" xfId="0" applyNumberFormat="1" applyFont="1" applyFill="1" applyBorder="1" applyAlignment="1" applyProtection="1">
      <alignment vertical="center" wrapText="1"/>
    </xf>
    <xf numFmtId="44" fontId="2" fillId="2" borderId="13" xfId="0" applyNumberFormat="1" applyFont="1" applyFill="1" applyBorder="1" applyAlignment="1" applyProtection="1">
      <alignment vertical="center"/>
    </xf>
    <xf numFmtId="44" fontId="6" fillId="3" borderId="9" xfId="0" applyNumberFormat="1" applyFont="1" applyFill="1" applyBorder="1" applyAlignment="1" applyProtection="1">
      <alignment horizontal="center"/>
    </xf>
    <xf numFmtId="44" fontId="6" fillId="3" borderId="18" xfId="0" applyNumberFormat="1" applyFont="1" applyFill="1" applyBorder="1" applyAlignment="1" applyProtection="1">
      <alignment horizontal="center"/>
    </xf>
    <xf numFmtId="44" fontId="6" fillId="3" borderId="10" xfId="0" applyNumberFormat="1" applyFont="1" applyFill="1" applyBorder="1" applyAlignment="1" applyProtection="1">
      <alignment horizontal="center"/>
    </xf>
    <xf numFmtId="44" fontId="6" fillId="0" borderId="1" xfId="0" applyNumberFormat="1" applyFont="1" applyBorder="1" applyAlignment="1" applyProtection="1">
      <alignment horizontal="center"/>
    </xf>
    <xf numFmtId="44" fontId="6" fillId="0" borderId="26" xfId="0" applyNumberFormat="1" applyFont="1" applyBorder="1" applyAlignment="1" applyProtection="1">
      <alignment horizontal="center"/>
    </xf>
    <xf numFmtId="44" fontId="6" fillId="0" borderId="16" xfId="0" applyNumberFormat="1" applyFont="1" applyBorder="1" applyAlignment="1" applyProtection="1">
      <alignment horizontal="center"/>
    </xf>
    <xf numFmtId="44" fontId="6" fillId="0" borderId="27" xfId="0" applyNumberFormat="1" applyFont="1" applyBorder="1" applyAlignment="1" applyProtection="1">
      <alignment horizontal="center"/>
    </xf>
    <xf numFmtId="44" fontId="6" fillId="0" borderId="32" xfId="0" applyNumberFormat="1" applyFont="1" applyBorder="1" applyAlignment="1" applyProtection="1">
      <alignment horizontal="center"/>
    </xf>
    <xf numFmtId="9" fontId="6" fillId="0" borderId="1" xfId="0" applyNumberFormat="1" applyFont="1" applyBorder="1" applyAlignment="1" applyProtection="1">
      <alignment horizontal="center"/>
    </xf>
    <xf numFmtId="9" fontId="6" fillId="0" borderId="26" xfId="0" applyNumberFormat="1" applyFont="1" applyBorder="1" applyAlignment="1" applyProtection="1">
      <alignment horizontal="center"/>
    </xf>
    <xf numFmtId="0" fontId="6" fillId="0" borderId="7" xfId="0" applyNumberFormat="1" applyFont="1" applyBorder="1" applyAlignment="1" applyProtection="1">
      <alignment horizontal="center"/>
    </xf>
    <xf numFmtId="0" fontId="6" fillId="0" borderId="29" xfId="0" applyNumberFormat="1" applyFont="1" applyFill="1" applyBorder="1" applyAlignment="1" applyProtection="1">
      <alignment horizontal="center"/>
      <protection locked="0"/>
    </xf>
    <xf numFmtId="0" fontId="6" fillId="0" borderId="30" xfId="0" applyNumberFormat="1" applyFont="1" applyFill="1" applyBorder="1" applyAlignment="1" applyProtection="1">
      <alignment horizontal="center"/>
      <protection locked="0"/>
    </xf>
    <xf numFmtId="44" fontId="5" fillId="2" borderId="67" xfId="0" applyNumberFormat="1" applyFont="1" applyFill="1" applyBorder="1" applyAlignment="1" applyProtection="1">
      <alignment horizontal="center" vertical="center"/>
    </xf>
    <xf numFmtId="44" fontId="5" fillId="2" borderId="25" xfId="0" applyNumberFormat="1" applyFont="1" applyFill="1" applyBorder="1" applyAlignment="1" applyProtection="1">
      <alignment horizontal="center" vertical="center"/>
    </xf>
    <xf numFmtId="166" fontId="5" fillId="2" borderId="1" xfId="0" applyNumberFormat="1" applyFont="1" applyFill="1" applyBorder="1" applyAlignment="1" applyProtection="1">
      <alignment horizontal="center" vertical="center" wrapText="1"/>
    </xf>
    <xf numFmtId="165" fontId="5" fillId="2" borderId="1" xfId="0" applyNumberFormat="1" applyFont="1" applyFill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horizontal="center"/>
    </xf>
    <xf numFmtId="0" fontId="6" fillId="0" borderId="28" xfId="0" applyFont="1" applyFill="1" applyBorder="1" applyAlignment="1" applyProtection="1">
      <alignment horizontal="center"/>
    </xf>
    <xf numFmtId="0" fontId="4" fillId="2" borderId="68" xfId="0" applyFont="1" applyFill="1" applyBorder="1" applyAlignment="1" applyProtection="1">
      <alignment horizontal="center" vertical="center"/>
    </xf>
    <xf numFmtId="0" fontId="4" fillId="2" borderId="78" xfId="0" applyFont="1" applyFill="1" applyBorder="1" applyAlignment="1" applyProtection="1">
      <alignment horizontal="center" vertical="center" wrapText="1"/>
    </xf>
    <xf numFmtId="0" fontId="16" fillId="0" borderId="29" xfId="0" applyNumberFormat="1" applyFont="1" applyFill="1" applyBorder="1" applyAlignment="1" applyProtection="1">
      <alignment horizontal="center"/>
    </xf>
    <xf numFmtId="0" fontId="16" fillId="0" borderId="30" xfId="0" applyNumberFormat="1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67" xfId="0" applyFont="1" applyFill="1" applyBorder="1" applyAlignment="1" applyProtection="1">
      <alignment horizontal="center" vertical="center" wrapText="1"/>
    </xf>
    <xf numFmtId="0" fontId="14" fillId="2" borderId="67" xfId="0" applyFont="1" applyFill="1" applyBorder="1" applyAlignment="1" applyProtection="1">
      <alignment horizontal="center" vertical="center" wrapText="1"/>
    </xf>
    <xf numFmtId="0" fontId="2" fillId="0" borderId="66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/>
    </xf>
    <xf numFmtId="0" fontId="14" fillId="2" borderId="68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 wrapText="1"/>
    </xf>
    <xf numFmtId="44" fontId="2" fillId="0" borderId="25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17" xfId="0" applyNumberFormat="1" applyFont="1" applyFill="1" applyBorder="1" applyAlignment="1" applyProtection="1">
      <alignment horizontal="center" vertical="center"/>
    </xf>
    <xf numFmtId="44" fontId="14" fillId="0" borderId="25" xfId="0" applyNumberFormat="1" applyFont="1" applyFill="1" applyBorder="1" applyAlignment="1" applyProtection="1">
      <alignment horizontal="center" vertical="center" wrapText="1"/>
    </xf>
    <xf numFmtId="165" fontId="5" fillId="0" borderId="42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50" xfId="0" applyNumberFormat="1" applyFont="1" applyFill="1" applyBorder="1" applyAlignment="1" applyProtection="1">
      <alignment horizontal="center" vertical="center"/>
    </xf>
    <xf numFmtId="44" fontId="8" fillId="0" borderId="80" xfId="0" applyNumberFormat="1" applyFont="1" applyBorder="1" applyAlignment="1" applyProtection="1">
      <alignment horizontal="center" vertical="center"/>
    </xf>
    <xf numFmtId="44" fontId="5" fillId="0" borderId="73" xfId="0" applyNumberFormat="1" applyFont="1" applyFill="1" applyBorder="1" applyAlignment="1" applyProtection="1">
      <alignment horizontal="center" vertical="center" wrapText="1"/>
    </xf>
    <xf numFmtId="44" fontId="5" fillId="0" borderId="26" xfId="0" applyNumberFormat="1" applyFont="1" applyFill="1" applyBorder="1" applyAlignment="1" applyProtection="1">
      <alignment horizontal="center" vertical="center" wrapText="1"/>
    </xf>
    <xf numFmtId="44" fontId="5" fillId="0" borderId="63" xfId="0" applyNumberFormat="1" applyFont="1" applyFill="1" applyBorder="1" applyAlignment="1" applyProtection="1">
      <alignment horizontal="center" vertical="center" wrapText="1"/>
    </xf>
    <xf numFmtId="44" fontId="8" fillId="0" borderId="50" xfId="0" applyNumberFormat="1" applyFont="1" applyFill="1" applyBorder="1" applyAlignment="1" applyProtection="1">
      <alignment horizontal="center" vertical="center"/>
    </xf>
    <xf numFmtId="44" fontId="5" fillId="0" borderId="76" xfId="0" applyNumberFormat="1" applyFont="1" applyBorder="1" applyAlignment="1" applyProtection="1">
      <alignment horizontal="center" vertical="center"/>
    </xf>
    <xf numFmtId="44" fontId="5" fillId="0" borderId="15" xfId="0" applyNumberFormat="1" applyFont="1" applyBorder="1" applyAlignment="1" applyProtection="1">
      <alignment horizontal="center" vertical="center"/>
    </xf>
    <xf numFmtId="44" fontId="5" fillId="0" borderId="77" xfId="0" applyNumberFormat="1" applyFont="1" applyBorder="1" applyAlignment="1" applyProtection="1">
      <alignment horizontal="center" vertical="center"/>
    </xf>
    <xf numFmtId="44" fontId="8" fillId="0" borderId="72" xfId="0" applyNumberFormat="1" applyFont="1" applyBorder="1" applyAlignment="1" applyProtection="1">
      <alignment horizontal="center" vertical="center"/>
    </xf>
    <xf numFmtId="165" fontId="15" fillId="0" borderId="42" xfId="0" applyNumberFormat="1" applyFont="1" applyFill="1" applyBorder="1" applyAlignment="1" applyProtection="1">
      <alignment horizontal="center" vertical="center" wrapText="1"/>
    </xf>
    <xf numFmtId="44" fontId="2" fillId="0" borderId="26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4" fontId="5" fillId="0" borderId="63" xfId="0" applyNumberFormat="1" applyFont="1" applyFill="1" applyBorder="1" applyAlignment="1" applyProtection="1">
      <alignment horizontal="center" vertical="center"/>
    </xf>
    <xf numFmtId="44" fontId="5" fillId="0" borderId="65" xfId="0" applyNumberFormat="1" applyFont="1" applyFill="1" applyBorder="1" applyAlignment="1" applyProtection="1">
      <alignment horizontal="center" vertical="center"/>
    </xf>
    <xf numFmtId="164" fontId="5" fillId="0" borderId="63" xfId="0" applyNumberFormat="1" applyFont="1" applyFill="1" applyBorder="1" applyAlignment="1" applyProtection="1">
      <alignment horizontal="right" vertical="center"/>
    </xf>
    <xf numFmtId="164" fontId="5" fillId="0" borderId="64" xfId="0" applyNumberFormat="1" applyFont="1" applyFill="1" applyBorder="1" applyAlignment="1" applyProtection="1">
      <alignment horizontal="right" vertical="center"/>
    </xf>
    <xf numFmtId="164" fontId="5" fillId="0" borderId="65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top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2" fillId="0" borderId="55" xfId="0" applyFont="1" applyBorder="1" applyAlignment="1" applyProtection="1">
      <alignment horizontal="center" vertical="center" wrapText="1"/>
    </xf>
    <xf numFmtId="0" fontId="2" fillId="0" borderId="57" xfId="0" applyFont="1" applyBorder="1" applyAlignment="1" applyProtection="1">
      <alignment horizontal="center" vertical="center" wrapText="1"/>
    </xf>
    <xf numFmtId="44" fontId="4" fillId="0" borderId="26" xfId="0" applyNumberFormat="1" applyFont="1" applyBorder="1" applyAlignment="1" applyProtection="1">
      <alignment horizontal="center"/>
    </xf>
    <xf numFmtId="44" fontId="4" fillId="0" borderId="16" xfId="0" applyNumberFormat="1" applyFont="1" applyBorder="1" applyAlignment="1" applyProtection="1">
      <alignment horizontal="center"/>
    </xf>
    <xf numFmtId="44" fontId="4" fillId="0" borderId="63" xfId="0" applyNumberFormat="1" applyFont="1" applyBorder="1" applyAlignment="1" applyProtection="1">
      <alignment horizontal="center"/>
    </xf>
    <xf numFmtId="44" fontId="4" fillId="0" borderId="65" xfId="0" applyNumberFormat="1" applyFont="1" applyBorder="1" applyAlignment="1" applyProtection="1">
      <alignment horizontal="center"/>
    </xf>
    <xf numFmtId="44" fontId="4" fillId="3" borderId="61" xfId="0" applyNumberFormat="1" applyFont="1" applyFill="1" applyBorder="1" applyAlignment="1" applyProtection="1">
      <alignment horizontal="center"/>
    </xf>
    <xf numFmtId="44" fontId="4" fillId="3" borderId="69" xfId="0" applyNumberFormat="1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44" fontId="2" fillId="0" borderId="55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5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49" fontId="2" fillId="0" borderId="5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/>
    </xf>
    <xf numFmtId="0" fontId="18" fillId="0" borderId="19" xfId="0" applyFont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/>
    </xf>
    <xf numFmtId="0" fontId="18" fillId="0" borderId="34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44" fontId="4" fillId="0" borderId="58" xfId="0" applyNumberFormat="1" applyFont="1" applyFill="1" applyBorder="1" applyAlignment="1" applyProtection="1">
      <alignment horizontal="center"/>
    </xf>
    <xf numFmtId="44" fontId="4" fillId="0" borderId="59" xfId="0" applyNumberFormat="1" applyFont="1" applyFill="1" applyBorder="1" applyAlignment="1" applyProtection="1">
      <alignment horizontal="center"/>
    </xf>
    <xf numFmtId="44" fontId="4" fillId="0" borderId="60" xfId="0" applyNumberFormat="1" applyFont="1" applyFill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5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</xf>
    <xf numFmtId="0" fontId="4" fillId="0" borderId="70" xfId="0" applyFont="1" applyBorder="1" applyAlignment="1" applyProtection="1">
      <alignment horizontal="right" vertical="center"/>
    </xf>
    <xf numFmtId="49" fontId="14" fillId="0" borderId="26" xfId="0" applyNumberFormat="1" applyFont="1" applyFill="1" applyBorder="1" applyAlignment="1" applyProtection="1">
      <alignment horizontal="center" vertical="center" wrapText="1"/>
    </xf>
    <xf numFmtId="49" fontId="14" fillId="0" borderId="41" xfId="0" applyNumberFormat="1" applyFont="1" applyFill="1" applyBorder="1" applyAlignment="1" applyProtection="1">
      <alignment horizontal="center" vertical="center" wrapText="1"/>
    </xf>
    <xf numFmtId="49" fontId="14" fillId="0" borderId="16" xfId="0" applyNumberFormat="1" applyFont="1" applyFill="1" applyBorder="1" applyAlignment="1" applyProtection="1">
      <alignment horizontal="center" vertical="center" wrapText="1"/>
    </xf>
    <xf numFmtId="44" fontId="14" fillId="0" borderId="26" xfId="0" applyNumberFormat="1" applyFont="1" applyFill="1" applyBorder="1" applyAlignment="1" applyProtection="1">
      <alignment horizontal="center" vertical="center" wrapText="1"/>
    </xf>
    <xf numFmtId="44" fontId="14" fillId="0" borderId="16" xfId="0" applyNumberFormat="1" applyFont="1" applyFill="1" applyBorder="1" applyAlignment="1" applyProtection="1">
      <alignment horizontal="center" vertical="center" wrapText="1"/>
    </xf>
    <xf numFmtId="49" fontId="14" fillId="0" borderId="55" xfId="0" applyNumberFormat="1" applyFont="1" applyFill="1" applyBorder="1" applyAlignment="1" applyProtection="1">
      <alignment horizontal="center" vertical="center" wrapText="1"/>
    </xf>
    <xf numFmtId="49" fontId="14" fillId="0" borderId="56" xfId="0" applyNumberFormat="1" applyFont="1" applyFill="1" applyBorder="1" applyAlignment="1" applyProtection="1">
      <alignment horizontal="center" vertical="center" wrapText="1"/>
    </xf>
    <xf numFmtId="49" fontId="14" fillId="0" borderId="57" xfId="0" applyNumberFormat="1" applyFont="1" applyFill="1" applyBorder="1" applyAlignment="1" applyProtection="1">
      <alignment horizontal="center" vertical="center" wrapText="1"/>
    </xf>
    <xf numFmtId="44" fontId="14" fillId="0" borderId="55" xfId="0" applyNumberFormat="1" applyFont="1" applyFill="1" applyBorder="1" applyAlignment="1" applyProtection="1">
      <alignment horizontal="center" vertical="center" wrapText="1"/>
    </xf>
    <xf numFmtId="44" fontId="14" fillId="0" borderId="57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164" fontId="15" fillId="0" borderId="3" xfId="0" applyNumberFormat="1" applyFont="1" applyBorder="1" applyAlignment="1" applyProtection="1">
      <alignment horizontal="center" vertical="center"/>
    </xf>
    <xf numFmtId="164" fontId="15" fillId="0" borderId="5" xfId="0" applyNumberFormat="1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13" fillId="2" borderId="24" xfId="0" applyFont="1" applyFill="1" applyBorder="1" applyAlignment="1" applyProtection="1">
      <alignment horizontal="center" vertical="center" wrapText="1"/>
    </xf>
    <xf numFmtId="0" fontId="13" fillId="2" borderId="71" xfId="0" applyFont="1" applyFill="1" applyBorder="1" applyAlignment="1" applyProtection="1">
      <alignment horizontal="center" vertical="center" wrapText="1"/>
    </xf>
    <xf numFmtId="0" fontId="4" fillId="0" borderId="81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 wrapText="1"/>
    </xf>
    <xf numFmtId="0" fontId="4" fillId="2" borderId="71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44" fontId="5" fillId="0" borderId="58" xfId="0" applyNumberFormat="1" applyFont="1" applyFill="1" applyBorder="1" applyAlignment="1" applyProtection="1">
      <alignment horizontal="center"/>
    </xf>
    <xf numFmtId="44" fontId="5" fillId="0" borderId="59" xfId="0" applyNumberFormat="1" applyFont="1" applyFill="1" applyBorder="1" applyAlignment="1" applyProtection="1">
      <alignment horizontal="center"/>
    </xf>
    <xf numFmtId="44" fontId="5" fillId="0" borderId="60" xfId="0" applyNumberFormat="1" applyFont="1" applyFill="1" applyBorder="1" applyAlignment="1" applyProtection="1">
      <alignment horizontal="center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4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62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40" xfId="0" applyFont="1" applyBorder="1" applyAlignment="1" applyProtection="1">
      <alignment horizontal="center" vertical="center" wrapText="1"/>
    </xf>
    <xf numFmtId="0" fontId="5" fillId="0" borderId="37" xfId="0" applyFont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39" xfId="0" applyFont="1" applyFill="1" applyBorder="1" applyAlignment="1" applyProtection="1">
      <alignment horizontal="center" vertical="center" wrapText="1"/>
    </xf>
    <xf numFmtId="0" fontId="5" fillId="0" borderId="82" xfId="0" applyFont="1" applyFill="1" applyBorder="1" applyAlignment="1" applyProtection="1">
      <alignment horizontal="center" vertical="center" wrapText="1"/>
    </xf>
    <xf numFmtId="0" fontId="5" fillId="0" borderId="83" xfId="0" applyFont="1" applyFill="1" applyBorder="1" applyAlignment="1" applyProtection="1">
      <alignment horizontal="center" vertical="center" wrapText="1"/>
    </xf>
    <xf numFmtId="49" fontId="5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6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6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65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49" fontId="15" fillId="0" borderId="26" xfId="0" applyNumberFormat="1" applyFont="1" applyFill="1" applyBorder="1" applyAlignment="1" applyProtection="1">
      <alignment horizontal="center" vertical="center" wrapText="1"/>
    </xf>
    <xf numFmtId="49" fontId="15" fillId="0" borderId="41" xfId="0" applyNumberFormat="1" applyFont="1" applyFill="1" applyBorder="1" applyAlignment="1" applyProtection="1">
      <alignment horizontal="center" vertical="center" wrapText="1"/>
    </xf>
    <xf numFmtId="49" fontId="15" fillId="0" borderId="16" xfId="0" applyNumberFormat="1" applyFont="1" applyFill="1" applyBorder="1" applyAlignment="1" applyProtection="1">
      <alignment horizontal="center" vertical="center" wrapText="1"/>
    </xf>
    <xf numFmtId="49" fontId="15" fillId="0" borderId="73" xfId="0" applyNumberFormat="1" applyFont="1" applyFill="1" applyBorder="1" applyAlignment="1" applyProtection="1">
      <alignment horizontal="center" vertical="center" wrapText="1"/>
    </xf>
    <xf numFmtId="49" fontId="15" fillId="0" borderId="75" xfId="0" applyNumberFormat="1" applyFont="1" applyFill="1" applyBorder="1" applyAlignment="1" applyProtection="1">
      <alignment horizontal="center" vertical="center" wrapText="1"/>
    </xf>
    <xf numFmtId="49" fontId="15" fillId="0" borderId="74" xfId="0" applyNumberFormat="1" applyFont="1" applyFill="1" applyBorder="1" applyAlignment="1" applyProtection="1">
      <alignment horizontal="center" vertical="center" wrapText="1"/>
    </xf>
    <xf numFmtId="49" fontId="15" fillId="0" borderId="63" xfId="0" applyNumberFormat="1" applyFont="1" applyFill="1" applyBorder="1" applyAlignment="1" applyProtection="1">
      <alignment horizontal="center" vertical="center" wrapText="1"/>
    </xf>
    <xf numFmtId="49" fontId="15" fillId="0" borderId="64" xfId="0" applyNumberFormat="1" applyFont="1" applyFill="1" applyBorder="1" applyAlignment="1" applyProtection="1">
      <alignment horizontal="center" vertical="center" wrapText="1"/>
    </xf>
    <xf numFmtId="49" fontId="15" fillId="0" borderId="65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1" applyFont="1" applyAlignment="1" applyProtection="1">
      <alignment horizontal="left" vertical="center"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colors>
    <mruColors>
      <color rgb="FFFFFF99"/>
      <color rgb="FFD1F1FB"/>
      <color rgb="FFCEF5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showGridLines="0" tabSelected="1" zoomScale="130" zoomScaleNormal="130" zoomScaleSheetLayoutView="85" workbookViewId="0">
      <selection activeCell="H3" sqref="H3:I3"/>
    </sheetView>
  </sheetViews>
  <sheetFormatPr defaultRowHeight="20.25" x14ac:dyDescent="0.3"/>
  <cols>
    <col min="1" max="1" width="6.42578125" style="2" customWidth="1"/>
    <col min="2" max="2" width="22.140625" style="2" customWidth="1"/>
    <col min="3" max="3" width="27.7109375" style="2" customWidth="1"/>
    <col min="4" max="4" width="17.7109375" style="2" customWidth="1"/>
    <col min="5" max="5" width="19.5703125" style="2" customWidth="1"/>
    <col min="6" max="6" width="23.42578125" style="2" customWidth="1"/>
    <col min="7" max="7" width="8.140625" style="2" customWidth="1"/>
    <col min="8" max="8" width="16.5703125" style="2" customWidth="1"/>
    <col min="9" max="9" width="28.7109375" style="2" customWidth="1"/>
    <col min="10" max="10" width="17.7109375" style="2" customWidth="1"/>
    <col min="11" max="11" width="7.7109375" style="2" customWidth="1"/>
    <col min="12" max="12" width="18.140625" style="2" customWidth="1"/>
    <col min="13" max="13" width="18.28515625" style="2" customWidth="1"/>
    <col min="14" max="14" width="28.140625" style="2" customWidth="1"/>
    <col min="15" max="15" width="31.140625" style="2" bestFit="1" customWidth="1"/>
    <col min="16" max="16" width="11.7109375" style="2" customWidth="1"/>
    <col min="17" max="17" width="12.7109375" style="2" customWidth="1"/>
    <col min="18" max="18" width="23.7109375" style="2" bestFit="1" customWidth="1"/>
    <col min="19" max="19" width="22.28515625" style="2" bestFit="1" customWidth="1"/>
    <col min="20" max="20" width="23.7109375" style="2" bestFit="1" customWidth="1"/>
    <col min="21" max="21" width="22.28515625" style="2" bestFit="1" customWidth="1"/>
    <col min="22" max="16384" width="9.140625" style="2"/>
  </cols>
  <sheetData>
    <row r="1" spans="1:18" ht="45" x14ac:dyDescent="0.6">
      <c r="A1" s="235" t="s">
        <v>46</v>
      </c>
      <c r="B1" s="235"/>
      <c r="C1" s="235"/>
      <c r="D1" s="235"/>
      <c r="E1" s="235"/>
      <c r="F1" s="235"/>
      <c r="G1" s="235"/>
      <c r="H1" s="235"/>
      <c r="I1" s="235"/>
      <c r="J1" s="38"/>
      <c r="K1" s="20"/>
      <c r="L1" s="77"/>
      <c r="M1" s="8"/>
      <c r="N1" s="8"/>
      <c r="O1" s="8"/>
      <c r="P1" s="8"/>
      <c r="Q1" s="8"/>
      <c r="R1" s="8"/>
    </row>
    <row r="2" spans="1:18" ht="22.5" customHeight="1" thickBo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34.5" thickBot="1" x14ac:dyDescent="0.5">
      <c r="B3" s="73" t="s">
        <v>14</v>
      </c>
      <c r="C3" s="21"/>
      <c r="D3" s="21"/>
      <c r="E3" s="21"/>
      <c r="F3" s="238" t="s">
        <v>19</v>
      </c>
      <c r="G3" s="239"/>
      <c r="H3" s="236"/>
      <c r="I3" s="237"/>
      <c r="J3" s="78"/>
      <c r="K3" s="17"/>
      <c r="L3" s="17"/>
    </row>
    <row r="4" spans="1:18" ht="34.5" thickBot="1" x14ac:dyDescent="0.5">
      <c r="A4" s="9"/>
      <c r="B4" s="72" t="s">
        <v>32</v>
      </c>
      <c r="C4" s="34"/>
      <c r="D4" s="51"/>
      <c r="E4" s="51"/>
      <c r="F4" s="238" t="s">
        <v>20</v>
      </c>
      <c r="G4" s="239"/>
      <c r="H4" s="236"/>
      <c r="I4" s="237"/>
      <c r="J4" s="78"/>
      <c r="K4" s="17"/>
      <c r="L4" s="17"/>
    </row>
    <row r="5" spans="1:18" ht="29.25" customHeight="1" thickBot="1" x14ac:dyDescent="0.35">
      <c r="A5" s="9"/>
      <c r="H5" s="1"/>
      <c r="I5" s="37"/>
      <c r="J5" s="7"/>
    </row>
    <row r="6" spans="1:18" ht="47.25" customHeight="1" thickBot="1" x14ac:dyDescent="0.35">
      <c r="B6" s="194" t="s">
        <v>7</v>
      </c>
      <c r="C6" s="195"/>
      <c r="D6" s="196"/>
      <c r="E6" s="196"/>
      <c r="F6" s="197"/>
      <c r="G6" s="113" t="s">
        <v>48</v>
      </c>
      <c r="H6" s="196" t="s">
        <v>68</v>
      </c>
      <c r="I6" s="197"/>
      <c r="J6" s="76"/>
      <c r="K6" s="10"/>
      <c r="L6" s="10"/>
      <c r="M6" s="10"/>
      <c r="N6" s="10"/>
      <c r="O6" s="10"/>
      <c r="P6" s="10"/>
      <c r="Q6" s="11"/>
      <c r="R6" s="11"/>
    </row>
    <row r="7" spans="1:18" ht="34.5" customHeight="1" thickBot="1" x14ac:dyDescent="0.35">
      <c r="B7" s="12"/>
      <c r="C7" s="5"/>
      <c r="D7" s="29"/>
      <c r="E7" s="29"/>
      <c r="F7" s="29"/>
      <c r="G7" s="29"/>
      <c r="H7" s="29"/>
      <c r="I7" s="6"/>
      <c r="J7" s="29"/>
      <c r="K7" s="10"/>
      <c r="L7" s="10"/>
      <c r="M7" s="10"/>
      <c r="N7" s="10"/>
      <c r="O7" s="10"/>
      <c r="P7" s="10"/>
      <c r="Q7" s="11"/>
      <c r="R7" s="11"/>
    </row>
    <row r="8" spans="1:18" ht="43.5" customHeight="1" thickTop="1" thickBot="1" x14ac:dyDescent="0.35">
      <c r="A8" s="5"/>
      <c r="B8" s="221" t="s">
        <v>9</v>
      </c>
      <c r="C8" s="222"/>
      <c r="D8" s="222"/>
      <c r="E8" s="222"/>
      <c r="F8" s="222"/>
      <c r="G8" s="222"/>
      <c r="H8" s="222"/>
      <c r="I8" s="223"/>
      <c r="J8" s="35"/>
      <c r="K8" s="18"/>
      <c r="L8" s="35"/>
      <c r="M8" s="35"/>
      <c r="N8" s="5"/>
      <c r="O8" s="5"/>
      <c r="P8" s="5"/>
      <c r="Q8" s="5"/>
    </row>
    <row r="9" spans="1:18" ht="49.5" customHeight="1" thickBot="1" x14ac:dyDescent="0.35">
      <c r="A9" s="13"/>
      <c r="B9" s="224" t="s">
        <v>10</v>
      </c>
      <c r="C9" s="225"/>
      <c r="D9" s="225"/>
      <c r="E9" s="225"/>
      <c r="F9" s="225"/>
      <c r="G9" s="225"/>
      <c r="H9" s="225"/>
      <c r="I9" s="226"/>
      <c r="J9" s="36"/>
      <c r="K9" s="116"/>
      <c r="L9" s="36"/>
      <c r="M9" s="36"/>
      <c r="N9" s="1"/>
      <c r="O9" s="1"/>
      <c r="P9" s="1"/>
      <c r="Q9" s="1"/>
      <c r="R9" s="9"/>
    </row>
    <row r="10" spans="1:18" ht="46.5" customHeight="1" thickBot="1" x14ac:dyDescent="0.35">
      <c r="A10" s="13"/>
      <c r="B10" s="169" t="s">
        <v>52</v>
      </c>
      <c r="C10" s="122"/>
      <c r="D10" s="227" t="s">
        <v>4</v>
      </c>
      <c r="E10" s="227"/>
      <c r="F10" s="227"/>
      <c r="G10" s="227"/>
      <c r="H10" s="227"/>
      <c r="I10" s="228"/>
      <c r="J10" s="35"/>
      <c r="K10" s="30"/>
      <c r="L10" s="117"/>
      <c r="M10" s="117"/>
      <c r="N10" s="1"/>
      <c r="O10" s="1"/>
      <c r="P10" s="1"/>
      <c r="Q10" s="1"/>
    </row>
    <row r="11" spans="1:18" ht="49.5" customHeight="1" thickBot="1" x14ac:dyDescent="0.35">
      <c r="A11" s="13"/>
      <c r="B11" s="165" t="s">
        <v>5</v>
      </c>
      <c r="C11" s="167" t="s">
        <v>53</v>
      </c>
      <c r="D11" s="170" t="s">
        <v>3</v>
      </c>
      <c r="E11" s="170" t="s">
        <v>2</v>
      </c>
      <c r="F11" s="170" t="s">
        <v>21</v>
      </c>
      <c r="G11" s="198" t="s">
        <v>18</v>
      </c>
      <c r="H11" s="199"/>
      <c r="I11" s="171" t="s">
        <v>51</v>
      </c>
      <c r="J11" s="36"/>
      <c r="K11" s="31"/>
      <c r="L11" s="40"/>
      <c r="M11" s="40"/>
      <c r="N11" s="1"/>
      <c r="O11" s="1"/>
      <c r="P11" s="1"/>
      <c r="Q11" s="1"/>
    </row>
    <row r="12" spans="1:18" ht="47.25" customHeight="1" thickBot="1" x14ac:dyDescent="0.45">
      <c r="A12" s="13"/>
      <c r="B12" s="164" t="s">
        <v>21</v>
      </c>
      <c r="C12" s="85" t="s">
        <v>17</v>
      </c>
      <c r="D12" s="57">
        <v>0.75</v>
      </c>
      <c r="E12" s="60">
        <v>1</v>
      </c>
      <c r="F12" s="64">
        <f>B13*D12</f>
        <v>115.5</v>
      </c>
      <c r="G12" s="200">
        <f>B15*D12</f>
        <v>72</v>
      </c>
      <c r="H12" s="201"/>
      <c r="I12" s="232"/>
      <c r="J12" s="35"/>
      <c r="K12" s="29"/>
      <c r="L12" s="1"/>
      <c r="M12" s="1"/>
      <c r="N12" s="1"/>
      <c r="O12" s="1"/>
      <c r="P12" s="1"/>
      <c r="Q12" s="1"/>
    </row>
    <row r="13" spans="1:18" ht="45" customHeight="1" thickTop="1" x14ac:dyDescent="0.4">
      <c r="A13" s="13"/>
      <c r="B13" s="138">
        <v>154</v>
      </c>
      <c r="C13" s="83" t="s">
        <v>1</v>
      </c>
      <c r="D13" s="58">
        <v>0.5</v>
      </c>
      <c r="E13" s="61"/>
      <c r="F13" s="114">
        <f>(B13*D13)*E13</f>
        <v>0</v>
      </c>
      <c r="G13" s="200">
        <f>(B15*D13)*E13</f>
        <v>0</v>
      </c>
      <c r="H13" s="201"/>
      <c r="I13" s="233"/>
      <c r="J13" s="36"/>
      <c r="K13" s="19"/>
      <c r="L13" s="1"/>
      <c r="M13" s="1"/>
      <c r="N13" s="1"/>
      <c r="O13" s="1"/>
      <c r="P13" s="1"/>
      <c r="Q13" s="1"/>
    </row>
    <row r="14" spans="1:18" ht="47.25" customHeight="1" thickBot="1" x14ac:dyDescent="0.45">
      <c r="A14" s="13"/>
      <c r="B14" s="163" t="s">
        <v>18</v>
      </c>
      <c r="C14" s="83" t="s">
        <v>50</v>
      </c>
      <c r="D14" s="58">
        <v>0.4</v>
      </c>
      <c r="E14" s="62"/>
      <c r="F14" s="65">
        <f>(B13*D14)*E14</f>
        <v>0</v>
      </c>
      <c r="G14" s="202">
        <f>(B15*D14)*E14</f>
        <v>0</v>
      </c>
      <c r="H14" s="203"/>
      <c r="I14" s="234"/>
      <c r="J14" s="117"/>
      <c r="K14" s="1"/>
      <c r="L14" s="1"/>
      <c r="M14" s="1"/>
      <c r="N14" s="1"/>
      <c r="O14" s="1"/>
      <c r="P14" s="1"/>
      <c r="Q14" s="1"/>
    </row>
    <row r="15" spans="1:18" ht="39.75" customHeight="1" thickTop="1" thickBot="1" x14ac:dyDescent="0.45">
      <c r="A15" s="16"/>
      <c r="B15" s="139">
        <v>96</v>
      </c>
      <c r="C15" s="84"/>
      <c r="D15" s="59" t="s">
        <v>6</v>
      </c>
      <c r="E15" s="63">
        <f>SUM(E12:E14)</f>
        <v>1</v>
      </c>
      <c r="F15" s="66">
        <f>SUM(F12:F14)</f>
        <v>115.5</v>
      </c>
      <c r="G15" s="204">
        <f>SUM(G12:H14)</f>
        <v>72</v>
      </c>
      <c r="H15" s="205"/>
      <c r="I15" s="67">
        <f>SUM(F15:H15)</f>
        <v>187.5</v>
      </c>
      <c r="J15" s="40"/>
      <c r="K15" s="1"/>
      <c r="L15" s="1"/>
      <c r="M15" s="1"/>
      <c r="N15" s="1"/>
      <c r="O15" s="1"/>
      <c r="P15" s="1"/>
      <c r="Q15" s="1"/>
    </row>
    <row r="16" spans="1:18" ht="38.25" customHeight="1" thickTop="1" thickBot="1" x14ac:dyDescent="0.35">
      <c r="A16" s="13"/>
      <c r="B16" s="1"/>
      <c r="C16" s="1"/>
      <c r="D16" s="1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5" ht="36.75" thickTop="1" thickBot="1" x14ac:dyDescent="0.35">
      <c r="A17" s="15"/>
      <c r="B17" s="221" t="s">
        <v>8</v>
      </c>
      <c r="C17" s="222"/>
      <c r="D17" s="222"/>
      <c r="E17" s="222"/>
      <c r="F17" s="222"/>
      <c r="G17" s="222"/>
      <c r="H17" s="222"/>
      <c r="I17" s="223"/>
      <c r="J17" s="33"/>
      <c r="K17" s="5"/>
      <c r="L17" s="5"/>
      <c r="M17" s="16"/>
      <c r="N17" s="16"/>
    </row>
    <row r="18" spans="1:15" ht="34.5" customHeight="1" thickBot="1" x14ac:dyDescent="0.35">
      <c r="B18" s="229" t="s">
        <v>33</v>
      </c>
      <c r="C18" s="230"/>
      <c r="D18" s="230"/>
      <c r="E18" s="230"/>
      <c r="F18" s="230"/>
      <c r="G18" s="230"/>
      <c r="H18" s="230"/>
      <c r="I18" s="231"/>
      <c r="J18" s="42"/>
      <c r="K18" s="115"/>
      <c r="L18" s="115"/>
      <c r="M18" s="16"/>
      <c r="N18" s="220"/>
      <c r="O18" s="220"/>
    </row>
    <row r="19" spans="1:15" ht="53.25" thickBot="1" x14ac:dyDescent="0.45">
      <c r="B19" s="79" t="s">
        <v>0</v>
      </c>
      <c r="C19" s="214" t="s">
        <v>26</v>
      </c>
      <c r="D19" s="215"/>
      <c r="E19" s="216"/>
      <c r="F19" s="80" t="s">
        <v>28</v>
      </c>
      <c r="G19" s="206" t="s">
        <v>18</v>
      </c>
      <c r="H19" s="207"/>
      <c r="I19" s="81" t="s">
        <v>54</v>
      </c>
      <c r="J19" s="43"/>
      <c r="K19" s="213"/>
      <c r="L19" s="213"/>
      <c r="M19" s="76"/>
      <c r="N19" s="1"/>
      <c r="O19" s="1"/>
    </row>
    <row r="20" spans="1:15" s="23" customFormat="1" ht="23.25" customHeight="1" x14ac:dyDescent="0.4">
      <c r="A20" s="22">
        <v>1</v>
      </c>
      <c r="B20" s="56"/>
      <c r="C20" s="217"/>
      <c r="D20" s="218"/>
      <c r="E20" s="219"/>
      <c r="F20" s="172"/>
      <c r="G20" s="208"/>
      <c r="H20" s="209"/>
      <c r="I20" s="55">
        <f>MIN(I15,SUM(F20:H20))</f>
        <v>0</v>
      </c>
      <c r="J20" s="44"/>
      <c r="K20" s="117"/>
      <c r="L20" s="117"/>
      <c r="M20" s="24"/>
      <c r="N20" s="25"/>
      <c r="O20" s="25"/>
    </row>
    <row r="21" spans="1:15" s="23" customFormat="1" ht="23.25" customHeight="1" x14ac:dyDescent="0.4">
      <c r="A21" s="22">
        <v>2</v>
      </c>
      <c r="B21" s="56"/>
      <c r="C21" s="210"/>
      <c r="D21" s="211"/>
      <c r="E21" s="212"/>
      <c r="F21" s="172"/>
      <c r="G21" s="187"/>
      <c r="H21" s="188"/>
      <c r="I21" s="54">
        <f>MIN(I15,SUM(F21:G21))</f>
        <v>0</v>
      </c>
      <c r="K21" s="40"/>
      <c r="L21" s="40"/>
      <c r="M21" s="24"/>
      <c r="N21" s="25"/>
      <c r="O21" s="25"/>
    </row>
    <row r="22" spans="1:15" s="23" customFormat="1" ht="23.25" customHeight="1" x14ac:dyDescent="0.4">
      <c r="A22" s="22">
        <v>3</v>
      </c>
      <c r="B22" s="56"/>
      <c r="C22" s="210"/>
      <c r="D22" s="211"/>
      <c r="E22" s="212"/>
      <c r="F22" s="172"/>
      <c r="G22" s="187"/>
      <c r="H22" s="188"/>
      <c r="I22" s="54">
        <f>MIN(I15,SUM(F22:G22))</f>
        <v>0</v>
      </c>
      <c r="K22" s="40"/>
      <c r="L22" s="40"/>
      <c r="M22" s="24"/>
      <c r="N22" s="25"/>
      <c r="O22" s="25"/>
    </row>
    <row r="23" spans="1:15" s="23" customFormat="1" ht="23.25" customHeight="1" x14ac:dyDescent="0.4">
      <c r="A23" s="22">
        <v>4</v>
      </c>
      <c r="B23" s="56"/>
      <c r="C23" s="210"/>
      <c r="D23" s="211"/>
      <c r="E23" s="212"/>
      <c r="F23" s="172"/>
      <c r="G23" s="187"/>
      <c r="H23" s="188"/>
      <c r="I23" s="54">
        <f>MIN(I15,SUM(F23:G23))</f>
        <v>0</v>
      </c>
      <c r="K23" s="40"/>
      <c r="L23" s="40"/>
      <c r="M23" s="24"/>
      <c r="N23" s="25"/>
      <c r="O23" s="25"/>
    </row>
    <row r="24" spans="1:15" s="23" customFormat="1" ht="23.25" customHeight="1" x14ac:dyDescent="0.4">
      <c r="A24" s="22">
        <v>5</v>
      </c>
      <c r="B24" s="56"/>
      <c r="C24" s="210"/>
      <c r="D24" s="211"/>
      <c r="E24" s="212"/>
      <c r="F24" s="172"/>
      <c r="G24" s="187"/>
      <c r="H24" s="188"/>
      <c r="I24" s="54">
        <f>MIN(I15,SUM(F24:G24))</f>
        <v>0</v>
      </c>
      <c r="K24" s="40"/>
      <c r="L24" s="40"/>
      <c r="M24" s="24"/>
      <c r="N24" s="25"/>
      <c r="O24" s="25"/>
    </row>
    <row r="25" spans="1:15" s="23" customFormat="1" ht="23.25" customHeight="1" x14ac:dyDescent="0.4">
      <c r="A25" s="22">
        <v>6</v>
      </c>
      <c r="B25" s="56"/>
      <c r="C25" s="210"/>
      <c r="D25" s="211"/>
      <c r="E25" s="212"/>
      <c r="F25" s="172"/>
      <c r="G25" s="187"/>
      <c r="H25" s="188"/>
      <c r="I25" s="54">
        <f>MIN(I15,SUM(F25:G25))</f>
        <v>0</v>
      </c>
      <c r="K25" s="40"/>
      <c r="L25" s="40"/>
      <c r="M25" s="24"/>
      <c r="N25" s="25"/>
      <c r="O25" s="25"/>
    </row>
    <row r="26" spans="1:15" s="23" customFormat="1" ht="23.25" customHeight="1" x14ac:dyDescent="0.4">
      <c r="A26" s="22">
        <v>7</v>
      </c>
      <c r="B26" s="56"/>
      <c r="C26" s="210"/>
      <c r="D26" s="211"/>
      <c r="E26" s="212"/>
      <c r="F26" s="172"/>
      <c r="G26" s="187"/>
      <c r="H26" s="188"/>
      <c r="I26" s="54">
        <f>MIN(I15,SUM(F26:G26))</f>
        <v>0</v>
      </c>
      <c r="K26" s="40"/>
      <c r="L26" s="40"/>
      <c r="M26" s="24"/>
      <c r="N26" s="25"/>
      <c r="O26" s="25"/>
    </row>
    <row r="27" spans="1:15" s="23" customFormat="1" ht="23.25" customHeight="1" x14ac:dyDescent="0.4">
      <c r="A27" s="22">
        <v>8</v>
      </c>
      <c r="B27" s="56"/>
      <c r="C27" s="210"/>
      <c r="D27" s="211"/>
      <c r="E27" s="212"/>
      <c r="F27" s="172"/>
      <c r="G27" s="187"/>
      <c r="H27" s="188"/>
      <c r="I27" s="54">
        <f>MIN(I15,SUM(F27:G27))</f>
        <v>0</v>
      </c>
      <c r="K27" s="40"/>
      <c r="L27" s="40"/>
      <c r="M27" s="24"/>
      <c r="N27" s="25"/>
      <c r="O27" s="25"/>
    </row>
    <row r="28" spans="1:15" s="23" customFormat="1" ht="23.25" customHeight="1" x14ac:dyDescent="0.4">
      <c r="A28" s="22">
        <v>9</v>
      </c>
      <c r="B28" s="56"/>
      <c r="C28" s="210"/>
      <c r="D28" s="211"/>
      <c r="E28" s="212"/>
      <c r="F28" s="172"/>
      <c r="G28" s="187"/>
      <c r="H28" s="188"/>
      <c r="I28" s="54">
        <f>MIN(I15,SUM(F28:G28))</f>
        <v>0</v>
      </c>
      <c r="K28" s="40"/>
      <c r="L28" s="40"/>
      <c r="M28" s="24"/>
      <c r="N28" s="25"/>
      <c r="O28" s="25"/>
    </row>
    <row r="29" spans="1:15" s="23" customFormat="1" ht="23.25" customHeight="1" x14ac:dyDescent="0.4">
      <c r="A29" s="22">
        <v>10</v>
      </c>
      <c r="B29" s="56"/>
      <c r="C29" s="210"/>
      <c r="D29" s="211"/>
      <c r="E29" s="212"/>
      <c r="F29" s="172"/>
      <c r="G29" s="187"/>
      <c r="H29" s="188"/>
      <c r="I29" s="54">
        <f>MIN(I15,SUM(F29:G29))</f>
        <v>0</v>
      </c>
      <c r="K29" s="40"/>
      <c r="L29" s="40"/>
      <c r="M29" s="24"/>
      <c r="N29" s="25"/>
      <c r="O29" s="25"/>
    </row>
    <row r="30" spans="1:15" s="23" customFormat="1" ht="23.25" customHeight="1" x14ac:dyDescent="0.4">
      <c r="A30" s="22">
        <v>11</v>
      </c>
      <c r="B30" s="56"/>
      <c r="C30" s="210"/>
      <c r="D30" s="211"/>
      <c r="E30" s="212"/>
      <c r="F30" s="172"/>
      <c r="G30" s="187"/>
      <c r="H30" s="188"/>
      <c r="I30" s="54">
        <f>MIN(I15,SUM(F30:G30))</f>
        <v>0</v>
      </c>
      <c r="K30" s="40"/>
      <c r="L30" s="40"/>
      <c r="M30" s="25"/>
      <c r="N30" s="25"/>
      <c r="O30" s="25"/>
    </row>
    <row r="31" spans="1:15" s="23" customFormat="1" ht="23.25" customHeight="1" x14ac:dyDescent="0.4">
      <c r="A31" s="22">
        <v>12</v>
      </c>
      <c r="B31" s="56"/>
      <c r="C31" s="210"/>
      <c r="D31" s="211"/>
      <c r="E31" s="212"/>
      <c r="F31" s="172"/>
      <c r="G31" s="187"/>
      <c r="H31" s="188"/>
      <c r="I31" s="54">
        <f>MIN(I15,SUM(F31:G31))</f>
        <v>0</v>
      </c>
      <c r="K31" s="40"/>
      <c r="L31" s="40"/>
      <c r="M31" s="25"/>
      <c r="N31" s="25"/>
      <c r="O31" s="25"/>
    </row>
    <row r="32" spans="1:15" s="23" customFormat="1" ht="23.25" customHeight="1" x14ac:dyDescent="0.4">
      <c r="A32" s="22">
        <v>13</v>
      </c>
      <c r="B32" s="56"/>
      <c r="C32" s="210"/>
      <c r="D32" s="211"/>
      <c r="E32" s="212"/>
      <c r="F32" s="172"/>
      <c r="G32" s="187"/>
      <c r="H32" s="188"/>
      <c r="I32" s="54">
        <f>MIN(I15,SUM(F32:G32))</f>
        <v>0</v>
      </c>
      <c r="J32" s="26"/>
      <c r="K32" s="40"/>
      <c r="L32" s="40"/>
      <c r="M32" s="25"/>
      <c r="N32" s="25"/>
      <c r="O32" s="25"/>
    </row>
    <row r="33" spans="1:15" s="23" customFormat="1" ht="23.25" customHeight="1" x14ac:dyDescent="0.4">
      <c r="A33" s="22">
        <v>14</v>
      </c>
      <c r="B33" s="56"/>
      <c r="C33" s="210"/>
      <c r="D33" s="211"/>
      <c r="E33" s="212"/>
      <c r="F33" s="172"/>
      <c r="G33" s="187"/>
      <c r="H33" s="188"/>
      <c r="I33" s="54">
        <f>MIN(I15,SUM(F33:G33))</f>
        <v>0</v>
      </c>
      <c r="J33" s="26"/>
      <c r="K33" s="40"/>
      <c r="L33" s="40"/>
      <c r="M33" s="25"/>
      <c r="N33" s="25"/>
      <c r="O33" s="25"/>
    </row>
    <row r="34" spans="1:15" s="23" customFormat="1" ht="23.25" customHeight="1" x14ac:dyDescent="0.4">
      <c r="A34" s="22">
        <v>15</v>
      </c>
      <c r="B34" s="56"/>
      <c r="C34" s="210"/>
      <c r="D34" s="211"/>
      <c r="E34" s="212"/>
      <c r="F34" s="172"/>
      <c r="G34" s="187"/>
      <c r="H34" s="188"/>
      <c r="I34" s="54">
        <f>MIN(I15,SUM(F34:G34))</f>
        <v>0</v>
      </c>
      <c r="J34" s="27"/>
      <c r="K34" s="40"/>
      <c r="L34" s="40"/>
      <c r="M34" s="25"/>
      <c r="N34" s="25"/>
      <c r="O34" s="25"/>
    </row>
    <row r="35" spans="1:15" s="23" customFormat="1" ht="23.25" customHeight="1" x14ac:dyDescent="0.4">
      <c r="A35" s="22">
        <v>16</v>
      </c>
      <c r="B35" s="56"/>
      <c r="C35" s="210"/>
      <c r="D35" s="211"/>
      <c r="E35" s="212"/>
      <c r="F35" s="172"/>
      <c r="G35" s="187"/>
      <c r="H35" s="188"/>
      <c r="I35" s="54">
        <f>MIN(I15,SUM(F35:G35))</f>
        <v>0</v>
      </c>
      <c r="K35" s="40"/>
      <c r="L35" s="40"/>
      <c r="M35" s="25"/>
      <c r="N35" s="25"/>
      <c r="O35" s="25"/>
    </row>
    <row r="36" spans="1:15" s="23" customFormat="1" ht="23.25" customHeight="1" x14ac:dyDescent="0.4">
      <c r="A36" s="22">
        <v>17</v>
      </c>
      <c r="B36" s="56"/>
      <c r="C36" s="210"/>
      <c r="D36" s="211"/>
      <c r="E36" s="212"/>
      <c r="F36" s="172"/>
      <c r="G36" s="187"/>
      <c r="H36" s="188"/>
      <c r="I36" s="54">
        <f>MIN(I15,SUM(F36:G36))</f>
        <v>0</v>
      </c>
      <c r="K36" s="40"/>
      <c r="L36" s="40"/>
      <c r="M36" s="25"/>
      <c r="N36" s="25"/>
      <c r="O36" s="25"/>
    </row>
    <row r="37" spans="1:15" s="23" customFormat="1" ht="23.25" customHeight="1" x14ac:dyDescent="0.4">
      <c r="A37" s="22">
        <v>18</v>
      </c>
      <c r="B37" s="56"/>
      <c r="C37" s="210"/>
      <c r="D37" s="211"/>
      <c r="E37" s="212"/>
      <c r="F37" s="172"/>
      <c r="G37" s="187"/>
      <c r="H37" s="188"/>
      <c r="I37" s="54">
        <f>MIN(I15,SUM(F37:G37))</f>
        <v>0</v>
      </c>
      <c r="K37" s="40"/>
      <c r="L37" s="40"/>
      <c r="M37" s="25"/>
      <c r="N37" s="25"/>
      <c r="O37" s="25"/>
    </row>
    <row r="38" spans="1:15" s="23" customFormat="1" ht="23.25" customHeight="1" x14ac:dyDescent="0.4">
      <c r="A38" s="22">
        <v>19</v>
      </c>
      <c r="B38" s="56"/>
      <c r="C38" s="210"/>
      <c r="D38" s="211"/>
      <c r="E38" s="212"/>
      <c r="F38" s="172"/>
      <c r="G38" s="187"/>
      <c r="H38" s="188"/>
      <c r="I38" s="54">
        <f>MIN(I15,SUM(F38:G38))</f>
        <v>0</v>
      </c>
      <c r="K38" s="40"/>
      <c r="L38" s="40"/>
      <c r="M38" s="25"/>
      <c r="N38" s="25"/>
      <c r="O38" s="25"/>
    </row>
    <row r="39" spans="1:15" s="23" customFormat="1" ht="23.25" customHeight="1" x14ac:dyDescent="0.4">
      <c r="A39" s="22">
        <v>20</v>
      </c>
      <c r="B39" s="56"/>
      <c r="C39" s="210"/>
      <c r="D39" s="211"/>
      <c r="E39" s="212"/>
      <c r="F39" s="172"/>
      <c r="G39" s="187"/>
      <c r="H39" s="188"/>
      <c r="I39" s="54">
        <f>MIN(I15,SUM(F39:G39))</f>
        <v>0</v>
      </c>
      <c r="K39" s="40"/>
      <c r="L39" s="40"/>
      <c r="M39" s="25"/>
      <c r="N39" s="25"/>
      <c r="O39" s="25"/>
    </row>
    <row r="40" spans="1:15" s="23" customFormat="1" ht="23.25" customHeight="1" x14ac:dyDescent="0.4">
      <c r="A40" s="22">
        <v>21</v>
      </c>
      <c r="B40" s="56"/>
      <c r="C40" s="210"/>
      <c r="D40" s="211"/>
      <c r="E40" s="212"/>
      <c r="F40" s="172"/>
      <c r="G40" s="187"/>
      <c r="H40" s="188"/>
      <c r="I40" s="54">
        <f>MIN(I15,SUM(F40:G40))</f>
        <v>0</v>
      </c>
      <c r="K40" s="40"/>
      <c r="L40" s="40"/>
      <c r="M40" s="25"/>
      <c r="N40" s="25"/>
      <c r="O40" s="25"/>
    </row>
    <row r="41" spans="1:15" s="23" customFormat="1" ht="23.25" customHeight="1" x14ac:dyDescent="0.4">
      <c r="A41" s="22">
        <v>22</v>
      </c>
      <c r="B41" s="56"/>
      <c r="C41" s="210"/>
      <c r="D41" s="211"/>
      <c r="E41" s="212"/>
      <c r="F41" s="172"/>
      <c r="G41" s="187"/>
      <c r="H41" s="188"/>
      <c r="I41" s="54">
        <f>MIN(I15,SUM(F41:G41))</f>
        <v>0</v>
      </c>
      <c r="K41" s="40"/>
      <c r="L41" s="40"/>
      <c r="M41" s="25"/>
      <c r="N41" s="25"/>
      <c r="O41" s="25"/>
    </row>
    <row r="42" spans="1:15" s="23" customFormat="1" ht="23.25" customHeight="1" x14ac:dyDescent="0.4">
      <c r="A42" s="22">
        <v>23</v>
      </c>
      <c r="B42" s="56"/>
      <c r="C42" s="210"/>
      <c r="D42" s="211"/>
      <c r="E42" s="212"/>
      <c r="F42" s="172"/>
      <c r="G42" s="187"/>
      <c r="H42" s="188"/>
      <c r="I42" s="54">
        <f>MIN(I15,SUM(F42:G42))</f>
        <v>0</v>
      </c>
      <c r="K42" s="40"/>
      <c r="L42" s="40"/>
      <c r="M42" s="25"/>
      <c r="N42" s="25"/>
      <c r="O42" s="25"/>
    </row>
    <row r="43" spans="1:15" s="23" customFormat="1" ht="23.25" customHeight="1" x14ac:dyDescent="0.4">
      <c r="A43" s="22">
        <v>24</v>
      </c>
      <c r="B43" s="56"/>
      <c r="C43" s="210"/>
      <c r="D43" s="211"/>
      <c r="E43" s="212"/>
      <c r="F43" s="172"/>
      <c r="G43" s="187"/>
      <c r="H43" s="188"/>
      <c r="I43" s="54">
        <f>MIN(I15,SUM(F43:G43))</f>
        <v>0</v>
      </c>
      <c r="K43" s="40"/>
      <c r="L43" s="40"/>
      <c r="M43" s="25"/>
      <c r="N43" s="25"/>
      <c r="O43" s="25"/>
    </row>
    <row r="44" spans="1:15" s="23" customFormat="1" ht="23.25" customHeight="1" x14ac:dyDescent="0.4">
      <c r="A44" s="22">
        <v>25</v>
      </c>
      <c r="B44" s="56"/>
      <c r="C44" s="210"/>
      <c r="D44" s="211"/>
      <c r="E44" s="212"/>
      <c r="F44" s="172"/>
      <c r="G44" s="187"/>
      <c r="H44" s="188"/>
      <c r="I44" s="54">
        <f>MIN(I15,SUM(F44:G44))</f>
        <v>0</v>
      </c>
      <c r="K44" s="40"/>
      <c r="L44" s="40"/>
      <c r="M44" s="25"/>
      <c r="N44" s="25"/>
      <c r="O44" s="25"/>
    </row>
    <row r="45" spans="1:15" s="23" customFormat="1" ht="23.25" customHeight="1" x14ac:dyDescent="0.4">
      <c r="A45" s="22">
        <v>26</v>
      </c>
      <c r="B45" s="56"/>
      <c r="C45" s="210"/>
      <c r="D45" s="211"/>
      <c r="E45" s="212"/>
      <c r="F45" s="172"/>
      <c r="G45" s="187"/>
      <c r="H45" s="188"/>
      <c r="I45" s="54">
        <f>MIN(I15,SUM(F45:G45))</f>
        <v>0</v>
      </c>
      <c r="K45" s="40"/>
      <c r="L45" s="40"/>
      <c r="M45" s="25"/>
      <c r="N45" s="25"/>
      <c r="O45" s="25"/>
    </row>
    <row r="46" spans="1:15" s="23" customFormat="1" ht="23.25" customHeight="1" x14ac:dyDescent="0.4">
      <c r="A46" s="22">
        <v>27</v>
      </c>
      <c r="B46" s="56"/>
      <c r="C46" s="210"/>
      <c r="D46" s="211"/>
      <c r="E46" s="212"/>
      <c r="F46" s="172"/>
      <c r="G46" s="187"/>
      <c r="H46" s="188"/>
      <c r="I46" s="54">
        <f>MIN(I15,SUM(F46:G46))</f>
        <v>0</v>
      </c>
      <c r="K46" s="40"/>
      <c r="L46" s="40"/>
      <c r="M46" s="25"/>
      <c r="N46" s="25"/>
      <c r="O46" s="25"/>
    </row>
    <row r="47" spans="1:15" s="23" customFormat="1" ht="23.25" customHeight="1" x14ac:dyDescent="0.4">
      <c r="A47" s="22">
        <v>28</v>
      </c>
      <c r="B47" s="56"/>
      <c r="C47" s="210"/>
      <c r="D47" s="211"/>
      <c r="E47" s="212"/>
      <c r="F47" s="172"/>
      <c r="G47" s="187"/>
      <c r="H47" s="188"/>
      <c r="I47" s="54">
        <f>MIN(I15,SUM(F47:G47))</f>
        <v>0</v>
      </c>
      <c r="K47" s="40"/>
      <c r="L47" s="40"/>
      <c r="M47" s="25"/>
      <c r="N47" s="25"/>
      <c r="O47" s="25"/>
    </row>
    <row r="48" spans="1:15" s="23" customFormat="1" ht="23.25" customHeight="1" x14ac:dyDescent="0.4">
      <c r="A48" s="22">
        <v>29</v>
      </c>
      <c r="B48" s="56"/>
      <c r="C48" s="210"/>
      <c r="D48" s="211"/>
      <c r="E48" s="212"/>
      <c r="F48" s="172"/>
      <c r="G48" s="187"/>
      <c r="H48" s="188"/>
      <c r="I48" s="54">
        <f>MIN(I15,SUM(F48:G48))</f>
        <v>0</v>
      </c>
      <c r="K48" s="40"/>
      <c r="L48" s="40"/>
      <c r="M48" s="25"/>
      <c r="N48" s="25"/>
      <c r="O48" s="25"/>
    </row>
    <row r="49" spans="1:15" s="23" customFormat="1" ht="23.25" customHeight="1" x14ac:dyDescent="0.4">
      <c r="A49" s="22">
        <v>30</v>
      </c>
      <c r="B49" s="56"/>
      <c r="C49" s="210"/>
      <c r="D49" s="211"/>
      <c r="E49" s="212"/>
      <c r="F49" s="172"/>
      <c r="G49" s="187"/>
      <c r="H49" s="188"/>
      <c r="I49" s="55">
        <f>MIN(I15,SUM(F49:G49))</f>
        <v>0</v>
      </c>
      <c r="K49" s="40"/>
      <c r="L49" s="40"/>
      <c r="M49" s="25"/>
      <c r="N49" s="25"/>
      <c r="O49" s="25"/>
    </row>
    <row r="50" spans="1:15" ht="45" customHeight="1" thickBot="1" x14ac:dyDescent="0.4">
      <c r="A50" s="3"/>
      <c r="B50" s="82"/>
      <c r="C50" s="191" t="s">
        <v>44</v>
      </c>
      <c r="D50" s="192"/>
      <c r="E50" s="193"/>
      <c r="F50" s="173">
        <f>SUM(F20:F49)</f>
        <v>0</v>
      </c>
      <c r="G50" s="189">
        <f>SUM(G20:H49)</f>
        <v>0</v>
      </c>
      <c r="H50" s="190"/>
      <c r="I50" s="86">
        <f>SUM(I20:I49)</f>
        <v>0</v>
      </c>
      <c r="K50" s="40"/>
      <c r="L50" s="40"/>
      <c r="M50" s="1"/>
      <c r="N50" s="1"/>
      <c r="O50" s="1"/>
    </row>
    <row r="51" spans="1:15" ht="21" thickTop="1" x14ac:dyDescent="0.3">
      <c r="K51" s="1"/>
      <c r="L51" s="41"/>
      <c r="M51" s="40"/>
      <c r="N51" s="40"/>
      <c r="O51" s="1"/>
    </row>
  </sheetData>
  <sheetProtection algorithmName="SHA-512" hashValue="H66MAJjIbE10O6etBe5X1WiN6zE3nGF2n3c7IQk8ojkpLDnOPM2BN3/UXe6tNSwpetuJKSlLIhkIAy9wIicD6A==" saltValue="a51LRJbwHQYMiIuAlcD4wg==" spinCount="100000" sheet="1" objects="1" scenarios="1" selectLockedCells="1"/>
  <mergeCells count="85">
    <mergeCell ref="A1:I1"/>
    <mergeCell ref="H3:I3"/>
    <mergeCell ref="H4:I4"/>
    <mergeCell ref="F3:G3"/>
    <mergeCell ref="F4:G4"/>
    <mergeCell ref="B8:I8"/>
    <mergeCell ref="B9:I9"/>
    <mergeCell ref="D10:I10"/>
    <mergeCell ref="B17:I17"/>
    <mergeCell ref="B18:I18"/>
    <mergeCell ref="I12:I14"/>
    <mergeCell ref="K19:L19"/>
    <mergeCell ref="C19:E19"/>
    <mergeCell ref="C20:E20"/>
    <mergeCell ref="C21:E21"/>
    <mergeCell ref="N18:O18"/>
    <mergeCell ref="C32:E32"/>
    <mergeCell ref="C33:E33"/>
    <mergeCell ref="C34:E34"/>
    <mergeCell ref="C35:E35"/>
    <mergeCell ref="C41:E4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46:E46"/>
    <mergeCell ref="C47:E47"/>
    <mergeCell ref="C48:E48"/>
    <mergeCell ref="C49:E49"/>
    <mergeCell ref="C36:E36"/>
    <mergeCell ref="C37:E37"/>
    <mergeCell ref="C38:E38"/>
    <mergeCell ref="C39:E39"/>
    <mergeCell ref="C40:E40"/>
    <mergeCell ref="C42:E42"/>
    <mergeCell ref="C43:E43"/>
    <mergeCell ref="C44:E44"/>
    <mergeCell ref="C45:E45"/>
    <mergeCell ref="C50:E50"/>
    <mergeCell ref="B6:C6"/>
    <mergeCell ref="D6:F6"/>
    <mergeCell ref="G11:H11"/>
    <mergeCell ref="G12:H12"/>
    <mergeCell ref="G13:H13"/>
    <mergeCell ref="G14:H14"/>
    <mergeCell ref="G15:H15"/>
    <mergeCell ref="H6:I6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</mergeCells>
  <printOptions horizontalCentered="1"/>
  <pageMargins left="0.1" right="0.1" top="0.5" bottom="0.25" header="0.5" footer="0.5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showGridLines="0" zoomScale="130" zoomScaleNormal="130" zoomScaleSheetLayoutView="85" workbookViewId="0">
      <selection activeCell="H7" sqref="H7"/>
    </sheetView>
  </sheetViews>
  <sheetFormatPr defaultRowHeight="20.25" x14ac:dyDescent="0.3"/>
  <cols>
    <col min="1" max="1" width="6.42578125" style="2" customWidth="1"/>
    <col min="2" max="2" width="22.140625" style="2" customWidth="1"/>
    <col min="3" max="3" width="27.7109375" style="2" customWidth="1"/>
    <col min="4" max="4" width="17.7109375" style="2" customWidth="1"/>
    <col min="5" max="5" width="19.5703125" style="2" customWidth="1"/>
    <col min="6" max="6" width="23.42578125" style="2" customWidth="1"/>
    <col min="7" max="7" width="8.140625" style="2" customWidth="1"/>
    <col min="8" max="8" width="16.5703125" style="2" customWidth="1"/>
    <col min="9" max="9" width="28.7109375" style="2" customWidth="1"/>
    <col min="10" max="10" width="17.7109375" style="2" customWidth="1"/>
    <col min="11" max="11" width="7.7109375" style="2" customWidth="1"/>
    <col min="12" max="12" width="18.140625" style="2" customWidth="1"/>
    <col min="13" max="13" width="18.28515625" style="2" customWidth="1"/>
    <col min="14" max="14" width="28.140625" style="2" customWidth="1"/>
    <col min="15" max="15" width="31.140625" style="2" bestFit="1" customWidth="1"/>
    <col min="16" max="16" width="11.7109375" style="2" customWidth="1"/>
    <col min="17" max="17" width="12.7109375" style="2" customWidth="1"/>
    <col min="18" max="18" width="23.7109375" style="2" bestFit="1" customWidth="1"/>
    <col min="19" max="19" width="22.28515625" style="2" bestFit="1" customWidth="1"/>
    <col min="20" max="20" width="23.7109375" style="2" bestFit="1" customWidth="1"/>
    <col min="21" max="21" width="22.28515625" style="2" bestFit="1" customWidth="1"/>
    <col min="22" max="16384" width="9.140625" style="2"/>
  </cols>
  <sheetData>
    <row r="1" spans="1:18" ht="45" x14ac:dyDescent="0.6">
      <c r="A1" s="235" t="s">
        <v>46</v>
      </c>
      <c r="B1" s="235"/>
      <c r="C1" s="235"/>
      <c r="D1" s="235"/>
      <c r="E1" s="235"/>
      <c r="F1" s="235"/>
      <c r="G1" s="235"/>
      <c r="H1" s="235"/>
      <c r="I1" s="235"/>
      <c r="J1" s="38"/>
      <c r="K1" s="20"/>
      <c r="L1" s="77"/>
      <c r="M1" s="8"/>
      <c r="N1" s="8"/>
      <c r="O1" s="8"/>
      <c r="P1" s="8"/>
      <c r="Q1" s="8"/>
      <c r="R1" s="8"/>
    </row>
    <row r="2" spans="1:18" ht="22.5" customHeight="1" thickBo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34.5" thickBot="1" x14ac:dyDescent="0.5">
      <c r="B3" s="73" t="s">
        <v>14</v>
      </c>
      <c r="C3" s="21"/>
      <c r="D3" s="21"/>
      <c r="E3" s="21"/>
      <c r="F3" s="238" t="s">
        <v>19</v>
      </c>
      <c r="G3" s="239"/>
      <c r="H3" s="253">
        <v>43800</v>
      </c>
      <c r="I3" s="254"/>
      <c r="J3" s="78"/>
      <c r="K3" s="17"/>
      <c r="L3" s="17"/>
    </row>
    <row r="4" spans="1:18" ht="34.5" thickBot="1" x14ac:dyDescent="0.5">
      <c r="A4" s="9"/>
      <c r="B4" s="72" t="s">
        <v>32</v>
      </c>
      <c r="C4" s="34"/>
      <c r="D4" s="51"/>
      <c r="E4" s="51"/>
      <c r="F4" s="238" t="s">
        <v>20</v>
      </c>
      <c r="G4" s="239"/>
      <c r="H4" s="253">
        <v>43829</v>
      </c>
      <c r="I4" s="254"/>
      <c r="J4" s="78"/>
      <c r="K4" s="17"/>
      <c r="L4" s="17"/>
    </row>
    <row r="5" spans="1:18" ht="29.25" customHeight="1" thickBot="1" x14ac:dyDescent="0.35">
      <c r="A5" s="9"/>
      <c r="H5" s="1"/>
      <c r="I5" s="37"/>
      <c r="J5" s="7"/>
    </row>
    <row r="6" spans="1:18" ht="47.25" customHeight="1" thickBot="1" x14ac:dyDescent="0.35">
      <c r="B6" s="194" t="s">
        <v>7</v>
      </c>
      <c r="C6" s="195"/>
      <c r="D6" s="251" t="s">
        <v>45</v>
      </c>
      <c r="E6" s="251"/>
      <c r="F6" s="252"/>
      <c r="G6" s="113" t="s">
        <v>48</v>
      </c>
      <c r="H6" s="251" t="s">
        <v>66</v>
      </c>
      <c r="I6" s="252"/>
      <c r="J6" s="76"/>
      <c r="K6" s="10"/>
      <c r="L6" s="10"/>
      <c r="M6" s="10"/>
      <c r="N6" s="10"/>
      <c r="O6" s="10"/>
      <c r="P6" s="10"/>
      <c r="Q6" s="11"/>
      <c r="R6" s="11"/>
    </row>
    <row r="7" spans="1:18" ht="34.5" customHeight="1" thickBot="1" x14ac:dyDescent="0.35">
      <c r="B7" s="12"/>
      <c r="C7" s="5"/>
      <c r="D7" s="29"/>
      <c r="E7" s="29"/>
      <c r="F7" s="29"/>
      <c r="G7" s="29"/>
      <c r="H7" s="29"/>
      <c r="I7" s="6"/>
      <c r="J7" s="29"/>
      <c r="K7" s="10"/>
      <c r="L7" s="10"/>
      <c r="M7" s="10"/>
      <c r="N7" s="10"/>
      <c r="O7" s="10"/>
      <c r="P7" s="10"/>
      <c r="Q7" s="11"/>
      <c r="R7" s="11"/>
    </row>
    <row r="8" spans="1:18" ht="43.5" customHeight="1" thickTop="1" thickBot="1" x14ac:dyDescent="0.35">
      <c r="A8" s="5"/>
      <c r="B8" s="221" t="s">
        <v>9</v>
      </c>
      <c r="C8" s="222"/>
      <c r="D8" s="222"/>
      <c r="E8" s="222"/>
      <c r="F8" s="222"/>
      <c r="G8" s="222"/>
      <c r="H8" s="222"/>
      <c r="I8" s="223"/>
      <c r="J8" s="35"/>
      <c r="K8" s="18"/>
      <c r="L8" s="35"/>
      <c r="M8" s="35"/>
      <c r="N8" s="5"/>
      <c r="O8" s="5"/>
      <c r="P8" s="5"/>
      <c r="Q8" s="5"/>
    </row>
    <row r="9" spans="1:18" ht="49.5" customHeight="1" thickBot="1" x14ac:dyDescent="0.35">
      <c r="A9" s="13"/>
      <c r="B9" s="224" t="s">
        <v>10</v>
      </c>
      <c r="C9" s="225"/>
      <c r="D9" s="225"/>
      <c r="E9" s="225"/>
      <c r="F9" s="225"/>
      <c r="G9" s="225"/>
      <c r="H9" s="225"/>
      <c r="I9" s="226"/>
      <c r="J9" s="36"/>
      <c r="K9" s="116"/>
      <c r="L9" s="36"/>
      <c r="M9" s="36"/>
      <c r="N9" s="1"/>
      <c r="O9" s="1"/>
      <c r="P9" s="1"/>
      <c r="Q9" s="1"/>
      <c r="R9" s="9"/>
    </row>
    <row r="10" spans="1:18" ht="47.25" thickBot="1" x14ac:dyDescent="0.35">
      <c r="A10" s="13"/>
      <c r="B10" s="166" t="s">
        <v>52</v>
      </c>
      <c r="C10" s="28"/>
      <c r="D10" s="250" t="s">
        <v>4</v>
      </c>
      <c r="E10" s="227"/>
      <c r="F10" s="227"/>
      <c r="G10" s="227"/>
      <c r="H10" s="227"/>
      <c r="I10" s="228"/>
      <c r="J10" s="35"/>
      <c r="K10" s="30"/>
      <c r="L10" s="117"/>
      <c r="M10" s="117"/>
      <c r="N10" s="1"/>
      <c r="O10" s="1"/>
      <c r="P10" s="1"/>
      <c r="Q10" s="1"/>
    </row>
    <row r="11" spans="1:18" ht="44.25" customHeight="1" thickBot="1" x14ac:dyDescent="0.35">
      <c r="A11" s="13"/>
      <c r="B11" s="165" t="s">
        <v>5</v>
      </c>
      <c r="C11" s="167" t="s">
        <v>53</v>
      </c>
      <c r="D11" s="170" t="s">
        <v>3</v>
      </c>
      <c r="E11" s="170" t="s">
        <v>2</v>
      </c>
      <c r="F11" s="170" t="s">
        <v>21</v>
      </c>
      <c r="G11" s="198" t="s">
        <v>18</v>
      </c>
      <c r="H11" s="199"/>
      <c r="I11" s="171" t="s">
        <v>51</v>
      </c>
      <c r="J11" s="36"/>
      <c r="K11" s="31"/>
      <c r="L11" s="40"/>
      <c r="M11" s="40"/>
      <c r="N11" s="1"/>
      <c r="O11" s="1"/>
      <c r="P11" s="1"/>
      <c r="Q11" s="1"/>
    </row>
    <row r="12" spans="1:18" ht="47.25" customHeight="1" thickBot="1" x14ac:dyDescent="0.45">
      <c r="A12" s="13"/>
      <c r="B12" s="164" t="s">
        <v>21</v>
      </c>
      <c r="C12" s="168" t="s">
        <v>17</v>
      </c>
      <c r="D12" s="57">
        <v>0.75</v>
      </c>
      <c r="E12" s="60">
        <v>1</v>
      </c>
      <c r="F12" s="64">
        <f>B13*D12</f>
        <v>115.5</v>
      </c>
      <c r="G12" s="200">
        <f>B15*D12</f>
        <v>72</v>
      </c>
      <c r="H12" s="201"/>
      <c r="I12" s="232"/>
      <c r="J12" s="35"/>
      <c r="K12" s="29"/>
      <c r="L12" s="1"/>
      <c r="M12" s="1"/>
      <c r="N12" s="1"/>
      <c r="O12" s="1"/>
      <c r="P12" s="1"/>
      <c r="Q12" s="1"/>
    </row>
    <row r="13" spans="1:18" ht="45" customHeight="1" thickTop="1" x14ac:dyDescent="0.4">
      <c r="A13" s="13"/>
      <c r="B13" s="110">
        <v>154</v>
      </c>
      <c r="C13" s="83" t="s">
        <v>1</v>
      </c>
      <c r="D13" s="58">
        <v>0.5</v>
      </c>
      <c r="E13" s="105">
        <v>1</v>
      </c>
      <c r="F13" s="114">
        <f>(B13*D13)*E13</f>
        <v>77</v>
      </c>
      <c r="G13" s="200">
        <f>(B15*D13)*E13</f>
        <v>48</v>
      </c>
      <c r="H13" s="201"/>
      <c r="I13" s="233"/>
      <c r="J13" s="36"/>
      <c r="K13" s="19"/>
      <c r="L13" s="1"/>
      <c r="M13" s="1"/>
      <c r="N13" s="1"/>
      <c r="O13" s="1"/>
      <c r="P13" s="1"/>
      <c r="Q13" s="1"/>
    </row>
    <row r="14" spans="1:18" ht="45" customHeight="1" thickBot="1" x14ac:dyDescent="0.45">
      <c r="A14" s="13"/>
      <c r="B14" s="163" t="s">
        <v>18</v>
      </c>
      <c r="C14" s="83" t="s">
        <v>50</v>
      </c>
      <c r="D14" s="58">
        <v>0.4</v>
      </c>
      <c r="E14" s="106">
        <v>2</v>
      </c>
      <c r="F14" s="65">
        <f>(B13*D14)*E14</f>
        <v>123.2</v>
      </c>
      <c r="G14" s="202">
        <f>(B15*D14)*E14</f>
        <v>76.800000000000011</v>
      </c>
      <c r="H14" s="203"/>
      <c r="I14" s="234"/>
      <c r="J14" s="117"/>
      <c r="K14" s="1"/>
      <c r="L14" s="1"/>
      <c r="M14" s="1"/>
      <c r="N14" s="1"/>
      <c r="O14" s="1"/>
      <c r="P14" s="1"/>
      <c r="Q14" s="1"/>
    </row>
    <row r="15" spans="1:18" ht="39.75" customHeight="1" thickTop="1" thickBot="1" x14ac:dyDescent="0.45">
      <c r="A15" s="16"/>
      <c r="B15" s="111">
        <v>96</v>
      </c>
      <c r="C15" s="84"/>
      <c r="D15" s="59" t="s">
        <v>6</v>
      </c>
      <c r="E15" s="63">
        <f>SUM(E12:E14)</f>
        <v>4</v>
      </c>
      <c r="F15" s="66">
        <f>SUM(F12:F14)</f>
        <v>315.7</v>
      </c>
      <c r="G15" s="204">
        <f>SUM(G12:H14)</f>
        <v>196.8</v>
      </c>
      <c r="H15" s="205"/>
      <c r="I15" s="67">
        <f>SUM(F15:H15)</f>
        <v>512.5</v>
      </c>
      <c r="J15" s="40"/>
      <c r="K15" s="1"/>
      <c r="L15" s="1"/>
      <c r="M15" s="1"/>
      <c r="N15" s="1"/>
      <c r="O15" s="1"/>
      <c r="P15" s="1"/>
      <c r="Q15" s="1"/>
    </row>
    <row r="16" spans="1:18" ht="38.25" customHeight="1" thickTop="1" thickBot="1" x14ac:dyDescent="0.35">
      <c r="A16" s="13"/>
      <c r="B16" s="1"/>
      <c r="C16" s="1"/>
      <c r="D16" s="1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5" ht="36.75" thickTop="1" thickBot="1" x14ac:dyDescent="0.35">
      <c r="A17" s="15"/>
      <c r="B17" s="221" t="s">
        <v>8</v>
      </c>
      <c r="C17" s="222"/>
      <c r="D17" s="222"/>
      <c r="E17" s="222"/>
      <c r="F17" s="222"/>
      <c r="G17" s="222"/>
      <c r="H17" s="222"/>
      <c r="I17" s="223"/>
      <c r="J17" s="33"/>
      <c r="K17" s="5"/>
      <c r="L17" s="5"/>
      <c r="M17" s="16"/>
      <c r="N17" s="16"/>
    </row>
    <row r="18" spans="1:15" ht="34.5" customHeight="1" thickBot="1" x14ac:dyDescent="0.35">
      <c r="B18" s="229" t="s">
        <v>33</v>
      </c>
      <c r="C18" s="230"/>
      <c r="D18" s="230"/>
      <c r="E18" s="230"/>
      <c r="F18" s="230"/>
      <c r="G18" s="230"/>
      <c r="H18" s="230"/>
      <c r="I18" s="231"/>
      <c r="J18" s="42"/>
      <c r="K18" s="115"/>
      <c r="L18" s="115"/>
      <c r="M18" s="16"/>
      <c r="N18" s="220"/>
      <c r="O18" s="220"/>
    </row>
    <row r="19" spans="1:15" ht="53.25" thickBot="1" x14ac:dyDescent="0.45">
      <c r="B19" s="79" t="s">
        <v>0</v>
      </c>
      <c r="C19" s="214" t="s">
        <v>26</v>
      </c>
      <c r="D19" s="215"/>
      <c r="E19" s="216"/>
      <c r="F19" s="80" t="s">
        <v>28</v>
      </c>
      <c r="G19" s="206" t="s">
        <v>18</v>
      </c>
      <c r="H19" s="207"/>
      <c r="I19" s="81" t="s">
        <v>54</v>
      </c>
      <c r="J19" s="43"/>
      <c r="K19" s="213"/>
      <c r="L19" s="213"/>
      <c r="M19" s="76"/>
      <c r="N19" s="1"/>
      <c r="O19" s="1"/>
    </row>
    <row r="20" spans="1:15" s="23" customFormat="1" ht="23.25" customHeight="1" x14ac:dyDescent="0.4">
      <c r="A20" s="22">
        <v>1</v>
      </c>
      <c r="B20" s="107">
        <v>43800</v>
      </c>
      <c r="C20" s="245" t="s">
        <v>65</v>
      </c>
      <c r="D20" s="246"/>
      <c r="E20" s="247"/>
      <c r="F20" s="174">
        <v>200</v>
      </c>
      <c r="G20" s="248">
        <v>174.18</v>
      </c>
      <c r="H20" s="249"/>
      <c r="I20" s="55">
        <f>MIN(I15,SUM(F20:H20))</f>
        <v>374.18</v>
      </c>
      <c r="J20" s="44"/>
      <c r="K20" s="117"/>
      <c r="L20" s="117"/>
      <c r="M20" s="24"/>
      <c r="N20" s="25"/>
      <c r="O20" s="25"/>
    </row>
    <row r="21" spans="1:15" s="23" customFormat="1" ht="23.25" customHeight="1" x14ac:dyDescent="0.4">
      <c r="A21" s="22">
        <v>2</v>
      </c>
      <c r="B21" s="107">
        <v>43801</v>
      </c>
      <c r="C21" s="240" t="s">
        <v>65</v>
      </c>
      <c r="D21" s="241"/>
      <c r="E21" s="242"/>
      <c r="F21" s="174">
        <v>200</v>
      </c>
      <c r="G21" s="243">
        <v>174.89</v>
      </c>
      <c r="H21" s="244"/>
      <c r="I21" s="54">
        <f>MIN(I15,SUM(F21:G21))</f>
        <v>374.89</v>
      </c>
      <c r="K21" s="40"/>
      <c r="L21" s="40"/>
      <c r="M21" s="24"/>
      <c r="N21" s="25"/>
      <c r="O21" s="25"/>
    </row>
    <row r="22" spans="1:15" s="23" customFormat="1" ht="23.25" customHeight="1" x14ac:dyDescent="0.4">
      <c r="A22" s="22">
        <v>3</v>
      </c>
      <c r="B22" s="107">
        <v>43802</v>
      </c>
      <c r="C22" s="240" t="s">
        <v>65</v>
      </c>
      <c r="D22" s="241"/>
      <c r="E22" s="242"/>
      <c r="F22" s="174">
        <v>200</v>
      </c>
      <c r="G22" s="243">
        <v>165.52</v>
      </c>
      <c r="H22" s="244"/>
      <c r="I22" s="54">
        <f>MIN(I15,SUM(F22:G22))</f>
        <v>365.52</v>
      </c>
      <c r="K22" s="40"/>
      <c r="L22" s="40"/>
      <c r="M22" s="24"/>
      <c r="N22" s="25"/>
      <c r="O22" s="25"/>
    </row>
    <row r="23" spans="1:15" s="23" customFormat="1" ht="23.25" customHeight="1" x14ac:dyDescent="0.4">
      <c r="A23" s="22">
        <v>4</v>
      </c>
      <c r="B23" s="107">
        <v>43803</v>
      </c>
      <c r="C23" s="240" t="s">
        <v>65</v>
      </c>
      <c r="D23" s="241"/>
      <c r="E23" s="242"/>
      <c r="F23" s="174">
        <v>200</v>
      </c>
      <c r="G23" s="243">
        <v>168.9</v>
      </c>
      <c r="H23" s="244"/>
      <c r="I23" s="54">
        <f>MIN(I15,SUM(F23:G23))</f>
        <v>368.9</v>
      </c>
      <c r="K23" s="40"/>
      <c r="L23" s="40"/>
      <c r="M23" s="24"/>
      <c r="N23" s="25"/>
      <c r="O23" s="25"/>
    </row>
    <row r="24" spans="1:15" s="23" customFormat="1" ht="23.25" customHeight="1" x14ac:dyDescent="0.4">
      <c r="A24" s="22">
        <v>5</v>
      </c>
      <c r="B24" s="107">
        <v>43804</v>
      </c>
      <c r="C24" s="240" t="s">
        <v>65</v>
      </c>
      <c r="D24" s="241"/>
      <c r="E24" s="242"/>
      <c r="F24" s="174">
        <v>200</v>
      </c>
      <c r="G24" s="243">
        <v>176.9</v>
      </c>
      <c r="H24" s="244"/>
      <c r="I24" s="54">
        <f>MIN(I15,SUM(F24:G24))</f>
        <v>376.9</v>
      </c>
      <c r="K24" s="40"/>
      <c r="L24" s="40"/>
      <c r="M24" s="24"/>
      <c r="N24" s="25"/>
      <c r="O24" s="25"/>
    </row>
    <row r="25" spans="1:15" s="23" customFormat="1" ht="23.25" customHeight="1" x14ac:dyDescent="0.4">
      <c r="A25" s="22">
        <v>6</v>
      </c>
      <c r="B25" s="107">
        <v>43805</v>
      </c>
      <c r="C25" s="240" t="s">
        <v>65</v>
      </c>
      <c r="D25" s="241"/>
      <c r="E25" s="242"/>
      <c r="F25" s="174">
        <v>200</v>
      </c>
      <c r="G25" s="243">
        <v>170.97</v>
      </c>
      <c r="H25" s="244"/>
      <c r="I25" s="54">
        <f>MIN(I15,SUM(F25:G25))</f>
        <v>370.97</v>
      </c>
      <c r="K25" s="40"/>
      <c r="L25" s="40"/>
      <c r="M25" s="24"/>
      <c r="N25" s="25"/>
      <c r="O25" s="25"/>
    </row>
    <row r="26" spans="1:15" s="23" customFormat="1" ht="23.25" customHeight="1" x14ac:dyDescent="0.4">
      <c r="A26" s="22">
        <v>7</v>
      </c>
      <c r="B26" s="107">
        <v>43806</v>
      </c>
      <c r="C26" s="240" t="s">
        <v>65</v>
      </c>
      <c r="D26" s="241"/>
      <c r="E26" s="242"/>
      <c r="F26" s="174">
        <v>200</v>
      </c>
      <c r="G26" s="243">
        <v>167.82</v>
      </c>
      <c r="H26" s="244"/>
      <c r="I26" s="54">
        <f>MIN(I15,SUM(F26:G26))</f>
        <v>367.82</v>
      </c>
      <c r="K26" s="40"/>
      <c r="L26" s="40"/>
      <c r="M26" s="24"/>
      <c r="N26" s="25"/>
      <c r="O26" s="25"/>
    </row>
    <row r="27" spans="1:15" s="23" customFormat="1" ht="23.25" customHeight="1" x14ac:dyDescent="0.4">
      <c r="A27" s="22">
        <v>8</v>
      </c>
      <c r="B27" s="107">
        <v>43807</v>
      </c>
      <c r="C27" s="240" t="s">
        <v>65</v>
      </c>
      <c r="D27" s="241"/>
      <c r="E27" s="242"/>
      <c r="F27" s="174">
        <v>200</v>
      </c>
      <c r="G27" s="243">
        <v>163.16999999999999</v>
      </c>
      <c r="H27" s="244"/>
      <c r="I27" s="54">
        <f>MIN(I15,SUM(F27:G27))</f>
        <v>363.16999999999996</v>
      </c>
      <c r="K27" s="40"/>
      <c r="L27" s="40"/>
      <c r="M27" s="24"/>
      <c r="N27" s="25"/>
      <c r="O27" s="25"/>
    </row>
    <row r="28" spans="1:15" s="23" customFormat="1" ht="23.25" customHeight="1" x14ac:dyDescent="0.4">
      <c r="A28" s="22">
        <v>9</v>
      </c>
      <c r="B28" s="107">
        <v>43808</v>
      </c>
      <c r="C28" s="240" t="s">
        <v>65</v>
      </c>
      <c r="D28" s="241"/>
      <c r="E28" s="242"/>
      <c r="F28" s="174">
        <v>200</v>
      </c>
      <c r="G28" s="243">
        <v>166.84</v>
      </c>
      <c r="H28" s="244"/>
      <c r="I28" s="54">
        <f>MIN(I15,SUM(F28:G28))</f>
        <v>366.84000000000003</v>
      </c>
      <c r="K28" s="40"/>
      <c r="L28" s="40"/>
      <c r="M28" s="24"/>
      <c r="N28" s="25"/>
      <c r="O28" s="25"/>
    </row>
    <row r="29" spans="1:15" s="23" customFormat="1" ht="23.25" customHeight="1" x14ac:dyDescent="0.4">
      <c r="A29" s="22">
        <v>10</v>
      </c>
      <c r="B29" s="107">
        <v>43809</v>
      </c>
      <c r="C29" s="240" t="s">
        <v>65</v>
      </c>
      <c r="D29" s="241"/>
      <c r="E29" s="242"/>
      <c r="F29" s="174">
        <v>200</v>
      </c>
      <c r="G29" s="243">
        <v>165.74</v>
      </c>
      <c r="H29" s="244"/>
      <c r="I29" s="54">
        <f>MIN(I15,SUM(F29:G29))</f>
        <v>365.74</v>
      </c>
      <c r="K29" s="40"/>
      <c r="L29" s="40"/>
      <c r="M29" s="24"/>
      <c r="N29" s="25"/>
      <c r="O29" s="25"/>
    </row>
    <row r="30" spans="1:15" s="23" customFormat="1" ht="23.25" customHeight="1" x14ac:dyDescent="0.4">
      <c r="A30" s="22">
        <v>11</v>
      </c>
      <c r="B30" s="107">
        <v>43810</v>
      </c>
      <c r="C30" s="240" t="s">
        <v>65</v>
      </c>
      <c r="D30" s="241"/>
      <c r="E30" s="242"/>
      <c r="F30" s="174">
        <v>200</v>
      </c>
      <c r="G30" s="243">
        <v>164.4</v>
      </c>
      <c r="H30" s="244"/>
      <c r="I30" s="54">
        <f>MIN(I15,SUM(F30:G30))</f>
        <v>364.4</v>
      </c>
      <c r="K30" s="40"/>
      <c r="L30" s="40"/>
      <c r="M30" s="25"/>
      <c r="N30" s="25"/>
      <c r="O30" s="25"/>
    </row>
    <row r="31" spans="1:15" s="23" customFormat="1" ht="23.25" customHeight="1" x14ac:dyDescent="0.4">
      <c r="A31" s="22">
        <v>12</v>
      </c>
      <c r="B31" s="107">
        <v>43811</v>
      </c>
      <c r="C31" s="240" t="s">
        <v>65</v>
      </c>
      <c r="D31" s="241"/>
      <c r="E31" s="242"/>
      <c r="F31" s="174">
        <v>200</v>
      </c>
      <c r="G31" s="243">
        <v>164.57</v>
      </c>
      <c r="H31" s="244"/>
      <c r="I31" s="54">
        <f>MIN(I15,SUM(F31:G31))</f>
        <v>364.57</v>
      </c>
      <c r="K31" s="40"/>
      <c r="L31" s="40"/>
      <c r="M31" s="25"/>
      <c r="N31" s="25"/>
      <c r="O31" s="25"/>
    </row>
    <row r="32" spans="1:15" s="23" customFormat="1" ht="23.25" customHeight="1" x14ac:dyDescent="0.4">
      <c r="A32" s="22">
        <v>13</v>
      </c>
      <c r="B32" s="107">
        <v>43812</v>
      </c>
      <c r="C32" s="240" t="s">
        <v>65</v>
      </c>
      <c r="D32" s="241"/>
      <c r="E32" s="242"/>
      <c r="F32" s="174">
        <v>200</v>
      </c>
      <c r="G32" s="243">
        <v>170.99</v>
      </c>
      <c r="H32" s="244"/>
      <c r="I32" s="54">
        <f>MIN(I15,SUM(F32:G32))</f>
        <v>370.99</v>
      </c>
      <c r="J32" s="26"/>
      <c r="K32" s="40"/>
      <c r="L32" s="40"/>
      <c r="M32" s="25"/>
      <c r="N32" s="25"/>
      <c r="O32" s="25"/>
    </row>
    <row r="33" spans="1:15" s="23" customFormat="1" ht="23.25" customHeight="1" x14ac:dyDescent="0.4">
      <c r="A33" s="22">
        <v>14</v>
      </c>
      <c r="B33" s="107">
        <v>43813</v>
      </c>
      <c r="C33" s="240" t="s">
        <v>65</v>
      </c>
      <c r="D33" s="241"/>
      <c r="E33" s="242"/>
      <c r="F33" s="174">
        <v>200</v>
      </c>
      <c r="G33" s="243">
        <v>166.79</v>
      </c>
      <c r="H33" s="244"/>
      <c r="I33" s="54">
        <f>MIN(I15,SUM(F33:G33))</f>
        <v>366.78999999999996</v>
      </c>
      <c r="J33" s="26"/>
      <c r="K33" s="40"/>
      <c r="L33" s="40"/>
      <c r="M33" s="25"/>
      <c r="N33" s="25"/>
      <c r="O33" s="25"/>
    </row>
    <row r="34" spans="1:15" s="23" customFormat="1" ht="23.25" customHeight="1" x14ac:dyDescent="0.4">
      <c r="A34" s="22">
        <v>15</v>
      </c>
      <c r="B34" s="107">
        <v>43814</v>
      </c>
      <c r="C34" s="240" t="s">
        <v>65</v>
      </c>
      <c r="D34" s="241"/>
      <c r="E34" s="242"/>
      <c r="F34" s="174">
        <v>200</v>
      </c>
      <c r="G34" s="243">
        <v>169.99</v>
      </c>
      <c r="H34" s="244"/>
      <c r="I34" s="54">
        <f>MIN(I15,SUM(F34:G34))</f>
        <v>369.99</v>
      </c>
      <c r="J34" s="27"/>
      <c r="K34" s="40"/>
      <c r="L34" s="40"/>
      <c r="M34" s="25"/>
      <c r="N34" s="25"/>
      <c r="O34" s="25"/>
    </row>
    <row r="35" spans="1:15" s="23" customFormat="1" ht="23.25" customHeight="1" x14ac:dyDescent="0.4">
      <c r="A35" s="22">
        <v>16</v>
      </c>
      <c r="B35" s="107">
        <v>43815</v>
      </c>
      <c r="C35" s="240" t="s">
        <v>65</v>
      </c>
      <c r="D35" s="241"/>
      <c r="E35" s="242"/>
      <c r="F35" s="174">
        <v>200</v>
      </c>
      <c r="G35" s="243">
        <v>169.4</v>
      </c>
      <c r="H35" s="244"/>
      <c r="I35" s="54">
        <f>MIN(I15,SUM(F35:G35))</f>
        <v>369.4</v>
      </c>
      <c r="K35" s="40"/>
      <c r="L35" s="40"/>
      <c r="M35" s="25"/>
      <c r="N35" s="25"/>
      <c r="O35" s="25"/>
    </row>
    <row r="36" spans="1:15" s="23" customFormat="1" ht="23.25" customHeight="1" x14ac:dyDescent="0.4">
      <c r="A36" s="22">
        <v>17</v>
      </c>
      <c r="B36" s="107">
        <v>43816</v>
      </c>
      <c r="C36" s="240" t="s">
        <v>65</v>
      </c>
      <c r="D36" s="241"/>
      <c r="E36" s="242"/>
      <c r="F36" s="174">
        <v>200</v>
      </c>
      <c r="G36" s="243">
        <v>168.96</v>
      </c>
      <c r="H36" s="244"/>
      <c r="I36" s="54">
        <f>MIN(I15,SUM(F36:G36))</f>
        <v>368.96000000000004</v>
      </c>
      <c r="K36" s="40"/>
      <c r="L36" s="40"/>
      <c r="M36" s="25"/>
      <c r="N36" s="25"/>
      <c r="O36" s="25"/>
    </row>
    <row r="37" spans="1:15" s="23" customFormat="1" ht="23.25" customHeight="1" x14ac:dyDescent="0.4">
      <c r="A37" s="22">
        <v>18</v>
      </c>
      <c r="B37" s="107">
        <v>43817</v>
      </c>
      <c r="C37" s="240" t="s">
        <v>65</v>
      </c>
      <c r="D37" s="241"/>
      <c r="E37" s="242"/>
      <c r="F37" s="174">
        <v>200</v>
      </c>
      <c r="G37" s="243">
        <v>172.81</v>
      </c>
      <c r="H37" s="244"/>
      <c r="I37" s="54">
        <f>MIN(I15,SUM(F37:G37))</f>
        <v>372.81</v>
      </c>
      <c r="K37" s="40"/>
      <c r="L37" s="40"/>
      <c r="M37" s="25"/>
      <c r="N37" s="25"/>
      <c r="O37" s="25"/>
    </row>
    <row r="38" spans="1:15" s="23" customFormat="1" ht="23.25" customHeight="1" x14ac:dyDescent="0.4">
      <c r="A38" s="22">
        <v>19</v>
      </c>
      <c r="B38" s="107">
        <v>43818</v>
      </c>
      <c r="C38" s="240" t="s">
        <v>65</v>
      </c>
      <c r="D38" s="241"/>
      <c r="E38" s="242"/>
      <c r="F38" s="174">
        <v>200</v>
      </c>
      <c r="G38" s="243">
        <v>171.15</v>
      </c>
      <c r="H38" s="244"/>
      <c r="I38" s="54">
        <f>MIN(I15,SUM(F38:G38))</f>
        <v>371.15</v>
      </c>
      <c r="K38" s="40"/>
      <c r="L38" s="40"/>
      <c r="M38" s="25"/>
      <c r="N38" s="25"/>
      <c r="O38" s="25"/>
    </row>
    <row r="39" spans="1:15" s="23" customFormat="1" ht="23.25" customHeight="1" x14ac:dyDescent="0.4">
      <c r="A39" s="22">
        <v>20</v>
      </c>
      <c r="B39" s="107">
        <v>43819</v>
      </c>
      <c r="C39" s="240" t="s">
        <v>65</v>
      </c>
      <c r="D39" s="241"/>
      <c r="E39" s="242"/>
      <c r="F39" s="174">
        <v>200</v>
      </c>
      <c r="G39" s="243">
        <v>165.61</v>
      </c>
      <c r="H39" s="244"/>
      <c r="I39" s="54">
        <f>MIN(I15,SUM(F39:G39))</f>
        <v>365.61</v>
      </c>
      <c r="K39" s="40"/>
      <c r="L39" s="40"/>
      <c r="M39" s="25"/>
      <c r="N39" s="25"/>
      <c r="O39" s="25"/>
    </row>
    <row r="40" spans="1:15" s="23" customFormat="1" ht="23.25" customHeight="1" x14ac:dyDescent="0.4">
      <c r="A40" s="22">
        <v>21</v>
      </c>
      <c r="B40" s="107">
        <v>43820</v>
      </c>
      <c r="C40" s="240" t="s">
        <v>65</v>
      </c>
      <c r="D40" s="241"/>
      <c r="E40" s="242"/>
      <c r="F40" s="174">
        <v>200</v>
      </c>
      <c r="G40" s="243">
        <v>172.67</v>
      </c>
      <c r="H40" s="244"/>
      <c r="I40" s="54">
        <f>MIN(I15,SUM(F40:G40))</f>
        <v>372.66999999999996</v>
      </c>
      <c r="K40" s="40"/>
      <c r="L40" s="40"/>
      <c r="M40" s="25"/>
      <c r="N40" s="25"/>
      <c r="O40" s="25"/>
    </row>
    <row r="41" spans="1:15" s="23" customFormat="1" ht="23.25" customHeight="1" x14ac:dyDescent="0.4">
      <c r="A41" s="22">
        <v>22</v>
      </c>
      <c r="B41" s="107">
        <v>43821</v>
      </c>
      <c r="C41" s="240" t="s">
        <v>65</v>
      </c>
      <c r="D41" s="241"/>
      <c r="E41" s="242"/>
      <c r="F41" s="174">
        <v>200</v>
      </c>
      <c r="G41" s="243">
        <v>173.65</v>
      </c>
      <c r="H41" s="244"/>
      <c r="I41" s="54">
        <f>MIN(I15,SUM(F41:G41))</f>
        <v>373.65</v>
      </c>
      <c r="K41" s="40"/>
      <c r="L41" s="40"/>
      <c r="M41" s="25"/>
      <c r="N41" s="25"/>
      <c r="O41" s="25"/>
    </row>
    <row r="42" spans="1:15" s="23" customFormat="1" ht="23.25" customHeight="1" x14ac:dyDescent="0.4">
      <c r="A42" s="22">
        <v>23</v>
      </c>
      <c r="B42" s="107">
        <v>43822</v>
      </c>
      <c r="C42" s="240" t="s">
        <v>65</v>
      </c>
      <c r="D42" s="241"/>
      <c r="E42" s="242"/>
      <c r="F42" s="174">
        <v>200</v>
      </c>
      <c r="G42" s="243">
        <v>164.55</v>
      </c>
      <c r="H42" s="244"/>
      <c r="I42" s="54">
        <f>MIN(I15,SUM(F42:G42))</f>
        <v>364.55</v>
      </c>
      <c r="K42" s="40"/>
      <c r="L42" s="40"/>
      <c r="M42" s="25"/>
      <c r="N42" s="25"/>
      <c r="O42" s="25"/>
    </row>
    <row r="43" spans="1:15" s="23" customFormat="1" ht="23.25" customHeight="1" x14ac:dyDescent="0.4">
      <c r="A43" s="22">
        <v>24</v>
      </c>
      <c r="B43" s="107">
        <v>43823</v>
      </c>
      <c r="C43" s="240" t="s">
        <v>65</v>
      </c>
      <c r="D43" s="241"/>
      <c r="E43" s="242"/>
      <c r="F43" s="174">
        <v>200</v>
      </c>
      <c r="G43" s="243">
        <v>164.16</v>
      </c>
      <c r="H43" s="244"/>
      <c r="I43" s="54">
        <f>MIN(I15,SUM(F43:G43))</f>
        <v>364.15999999999997</v>
      </c>
      <c r="K43" s="40"/>
      <c r="L43" s="40"/>
      <c r="M43" s="25"/>
      <c r="N43" s="25"/>
      <c r="O43" s="25"/>
    </row>
    <row r="44" spans="1:15" s="23" customFormat="1" ht="23.25" customHeight="1" x14ac:dyDescent="0.4">
      <c r="A44" s="22">
        <v>25</v>
      </c>
      <c r="B44" s="107">
        <v>43824</v>
      </c>
      <c r="C44" s="240" t="s">
        <v>65</v>
      </c>
      <c r="D44" s="241"/>
      <c r="E44" s="242"/>
      <c r="F44" s="174">
        <v>200</v>
      </c>
      <c r="G44" s="243">
        <v>172.72</v>
      </c>
      <c r="H44" s="244"/>
      <c r="I44" s="54">
        <f>MIN(I15,SUM(F44:G44))</f>
        <v>372.72</v>
      </c>
      <c r="K44" s="40"/>
      <c r="L44" s="40"/>
      <c r="M44" s="25"/>
      <c r="N44" s="25"/>
      <c r="O44" s="25"/>
    </row>
    <row r="45" spans="1:15" s="23" customFormat="1" ht="23.25" customHeight="1" x14ac:dyDescent="0.4">
      <c r="A45" s="22">
        <v>26</v>
      </c>
      <c r="B45" s="107">
        <v>43825</v>
      </c>
      <c r="C45" s="240" t="s">
        <v>65</v>
      </c>
      <c r="D45" s="241"/>
      <c r="E45" s="242"/>
      <c r="F45" s="174">
        <v>200</v>
      </c>
      <c r="G45" s="243">
        <v>170.51</v>
      </c>
      <c r="H45" s="244"/>
      <c r="I45" s="54">
        <f>MIN(I15,SUM(F45:G45))</f>
        <v>370.51</v>
      </c>
      <c r="K45" s="40"/>
      <c r="L45" s="40"/>
      <c r="M45" s="25"/>
      <c r="N45" s="25"/>
      <c r="O45" s="25"/>
    </row>
    <row r="46" spans="1:15" s="23" customFormat="1" ht="23.25" customHeight="1" x14ac:dyDescent="0.4">
      <c r="A46" s="22">
        <v>27</v>
      </c>
      <c r="B46" s="107">
        <v>43826</v>
      </c>
      <c r="C46" s="240" t="s">
        <v>65</v>
      </c>
      <c r="D46" s="241"/>
      <c r="E46" s="242"/>
      <c r="F46" s="174">
        <v>200</v>
      </c>
      <c r="G46" s="243">
        <v>162.26</v>
      </c>
      <c r="H46" s="244"/>
      <c r="I46" s="54">
        <f>MIN(I15,SUM(F46:G46))</f>
        <v>362.26</v>
      </c>
      <c r="K46" s="40"/>
      <c r="L46" s="40"/>
      <c r="M46" s="25"/>
      <c r="N46" s="25"/>
      <c r="O46" s="25"/>
    </row>
    <row r="47" spans="1:15" s="23" customFormat="1" ht="23.25" customHeight="1" x14ac:dyDescent="0.4">
      <c r="A47" s="22">
        <v>28</v>
      </c>
      <c r="B47" s="107">
        <v>43827</v>
      </c>
      <c r="C47" s="240" t="s">
        <v>65</v>
      </c>
      <c r="D47" s="241"/>
      <c r="E47" s="242"/>
      <c r="F47" s="174">
        <v>200</v>
      </c>
      <c r="G47" s="243">
        <v>162.26</v>
      </c>
      <c r="H47" s="244"/>
      <c r="I47" s="54">
        <f>MIN(I15,SUM(F47:G47))</f>
        <v>362.26</v>
      </c>
      <c r="K47" s="40"/>
      <c r="L47" s="40"/>
      <c r="M47" s="25"/>
      <c r="N47" s="25"/>
      <c r="O47" s="25"/>
    </row>
    <row r="48" spans="1:15" s="23" customFormat="1" ht="23.25" customHeight="1" x14ac:dyDescent="0.4">
      <c r="A48" s="22">
        <v>29</v>
      </c>
      <c r="B48" s="107">
        <v>43828</v>
      </c>
      <c r="C48" s="240" t="s">
        <v>65</v>
      </c>
      <c r="D48" s="241"/>
      <c r="E48" s="242"/>
      <c r="F48" s="174">
        <v>200</v>
      </c>
      <c r="G48" s="243">
        <v>171.55</v>
      </c>
      <c r="H48" s="244"/>
      <c r="I48" s="54">
        <f>MIN(I15,SUM(F48:G48))</f>
        <v>371.55</v>
      </c>
      <c r="K48" s="40"/>
      <c r="L48" s="40"/>
      <c r="M48" s="25"/>
      <c r="N48" s="25"/>
      <c r="O48" s="25"/>
    </row>
    <row r="49" spans="1:15" s="23" customFormat="1" ht="23.25" customHeight="1" x14ac:dyDescent="0.4">
      <c r="A49" s="22">
        <v>30</v>
      </c>
      <c r="B49" s="107">
        <v>43829</v>
      </c>
      <c r="C49" s="240" t="s">
        <v>65</v>
      </c>
      <c r="D49" s="241"/>
      <c r="E49" s="242"/>
      <c r="F49" s="174">
        <v>200</v>
      </c>
      <c r="G49" s="243">
        <v>170.74</v>
      </c>
      <c r="H49" s="244"/>
      <c r="I49" s="55">
        <f>MIN(I15,SUM(F49:G49))</f>
        <v>370.74</v>
      </c>
      <c r="K49" s="40"/>
      <c r="L49" s="40"/>
      <c r="M49" s="25"/>
      <c r="N49" s="25"/>
      <c r="O49" s="25"/>
    </row>
    <row r="50" spans="1:15" ht="34.5" thickBot="1" x14ac:dyDescent="0.4">
      <c r="A50" s="3"/>
      <c r="B50" s="82"/>
      <c r="C50" s="191" t="s">
        <v>44</v>
      </c>
      <c r="D50" s="192"/>
      <c r="E50" s="193"/>
      <c r="F50" s="173">
        <f>SUM(F20:F49)</f>
        <v>6000</v>
      </c>
      <c r="G50" s="189">
        <f>SUM(G20:H49)</f>
        <v>5064.670000000001</v>
      </c>
      <c r="H50" s="190"/>
      <c r="I50" s="86">
        <f>SUM(I20:I49)</f>
        <v>11064.669999999998</v>
      </c>
      <c r="K50" s="40"/>
      <c r="L50" s="40"/>
      <c r="M50" s="1"/>
      <c r="N50" s="1"/>
      <c r="O50" s="1"/>
    </row>
    <row r="51" spans="1:15" ht="21" thickTop="1" x14ac:dyDescent="0.3">
      <c r="K51" s="1"/>
      <c r="L51" s="41"/>
      <c r="M51" s="40"/>
      <c r="N51" s="40"/>
      <c r="O51" s="1"/>
    </row>
  </sheetData>
  <sheetProtection algorithmName="SHA-512" hashValue="kwaZTrSVedOXCGUa1g1rlthD1ox0aMzTHh7PLmZ01U70BHUZe4Z5HtxEEYvv0WcFnMI5eDFrymEkCqmhTXhJJA==" saltValue="KXs08VTYxc5W8J9x3AsinQ==" spinCount="100000" sheet="1" objects="1" scenarios="1" selectLockedCells="1" selectUnlockedCells="1"/>
  <mergeCells count="85">
    <mergeCell ref="B6:C6"/>
    <mergeCell ref="D6:F6"/>
    <mergeCell ref="H6:I6"/>
    <mergeCell ref="A1:I1"/>
    <mergeCell ref="F3:G3"/>
    <mergeCell ref="H3:I3"/>
    <mergeCell ref="F4:G4"/>
    <mergeCell ref="H4:I4"/>
    <mergeCell ref="B8:I8"/>
    <mergeCell ref="B9:I9"/>
    <mergeCell ref="D10:I10"/>
    <mergeCell ref="G11:H11"/>
    <mergeCell ref="G12:H12"/>
    <mergeCell ref="I12:I14"/>
    <mergeCell ref="G13:H13"/>
    <mergeCell ref="G14:H14"/>
    <mergeCell ref="G15:H15"/>
    <mergeCell ref="B17:I17"/>
    <mergeCell ref="B18:I18"/>
    <mergeCell ref="N18:O18"/>
    <mergeCell ref="C19:E19"/>
    <mergeCell ref="G19:H19"/>
    <mergeCell ref="K19:L19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44:E44"/>
    <mergeCell ref="G44:H44"/>
    <mergeCell ref="C45:E45"/>
    <mergeCell ref="G45:H45"/>
    <mergeCell ref="C46:E46"/>
    <mergeCell ref="G46:H46"/>
    <mergeCell ref="C50:E50"/>
    <mergeCell ref="G50:H50"/>
    <mergeCell ref="C47:E47"/>
    <mergeCell ref="G47:H47"/>
    <mergeCell ref="C48:E48"/>
    <mergeCell ref="G48:H48"/>
    <mergeCell ref="C49:E49"/>
    <mergeCell ref="G49:H49"/>
  </mergeCells>
  <printOptions horizontalCentered="1"/>
  <pageMargins left="0.1" right="0.1" top="0.5" bottom="0.25" header="0.5" footer="0.5"/>
  <pageSetup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showGridLines="0" topLeftCell="A8" zoomScaleNormal="100" zoomScaleSheetLayoutView="55" workbookViewId="0">
      <selection activeCell="F14" sqref="F14"/>
    </sheetView>
  </sheetViews>
  <sheetFormatPr defaultRowHeight="20.25" x14ac:dyDescent="0.3"/>
  <cols>
    <col min="1" max="1" width="6" style="2" customWidth="1"/>
    <col min="2" max="2" width="27.5703125" style="2" customWidth="1"/>
    <col min="3" max="3" width="22.42578125" style="2" customWidth="1"/>
    <col min="4" max="4" width="36" style="2" bestFit="1" customWidth="1"/>
    <col min="5" max="5" width="29.7109375" style="2" customWidth="1"/>
    <col min="6" max="6" width="30.140625" style="2" customWidth="1"/>
    <col min="7" max="7" width="27.7109375" style="2" customWidth="1"/>
    <col min="8" max="8" width="29.85546875" style="2" customWidth="1"/>
    <col min="9" max="9" width="29.5703125" style="2" customWidth="1"/>
    <col min="10" max="10" width="7.7109375" style="2" customWidth="1"/>
    <col min="11" max="16384" width="9.140625" style="2"/>
  </cols>
  <sheetData>
    <row r="1" spans="1:10" ht="45" x14ac:dyDescent="0.6">
      <c r="A1" s="258" t="s">
        <v>13</v>
      </c>
      <c r="B1" s="258"/>
      <c r="C1" s="258"/>
      <c r="D1" s="258"/>
      <c r="E1" s="258"/>
      <c r="F1" s="258"/>
      <c r="G1" s="258"/>
      <c r="H1" s="258"/>
      <c r="I1" s="258"/>
      <c r="J1" s="20"/>
    </row>
    <row r="2" spans="1:10" ht="21" thickBot="1" x14ac:dyDescent="0.3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33.75" thickBot="1" x14ac:dyDescent="0.5">
      <c r="B3" s="73" t="s">
        <v>14</v>
      </c>
      <c r="C3" s="21"/>
      <c r="D3" s="21"/>
      <c r="E3" s="21"/>
      <c r="F3" s="39"/>
      <c r="G3" s="39"/>
      <c r="H3" s="39" t="s">
        <v>19</v>
      </c>
      <c r="I3" s="124"/>
      <c r="J3" s="17"/>
    </row>
    <row r="4" spans="1:10" ht="33.75" thickBot="1" x14ac:dyDescent="0.5">
      <c r="A4" s="9"/>
      <c r="B4" s="72" t="s">
        <v>31</v>
      </c>
      <c r="C4" s="34"/>
      <c r="D4" s="34"/>
      <c r="E4" s="21"/>
      <c r="F4" s="39"/>
      <c r="G4" s="39"/>
      <c r="H4" s="39" t="s">
        <v>20</v>
      </c>
      <c r="I4" s="124"/>
      <c r="J4" s="17"/>
    </row>
    <row r="5" spans="1:10" ht="27" customHeight="1" thickBot="1" x14ac:dyDescent="0.35">
      <c r="A5" s="9"/>
      <c r="I5" s="1"/>
    </row>
    <row r="6" spans="1:10" ht="57" customHeight="1" thickBot="1" x14ac:dyDescent="0.35">
      <c r="B6" s="91" t="s">
        <v>49</v>
      </c>
      <c r="C6" s="259"/>
      <c r="D6" s="259"/>
      <c r="E6" s="259"/>
      <c r="F6" s="260"/>
      <c r="G6" s="32" t="s">
        <v>48</v>
      </c>
      <c r="H6" s="259"/>
      <c r="I6" s="260"/>
      <c r="J6" s="10"/>
    </row>
    <row r="7" spans="1:10" ht="30" customHeight="1" thickBot="1" x14ac:dyDescent="0.35">
      <c r="B7" s="12"/>
      <c r="C7" s="5"/>
      <c r="D7" s="29"/>
      <c r="E7" s="29"/>
      <c r="F7" s="29"/>
      <c r="G7" s="29"/>
      <c r="H7" s="6"/>
      <c r="I7" s="29"/>
      <c r="J7" s="10"/>
    </row>
    <row r="8" spans="1:10" ht="46.5" customHeight="1" thickTop="1" thickBot="1" x14ac:dyDescent="0.35">
      <c r="A8" s="5"/>
      <c r="B8" s="255" t="s">
        <v>9</v>
      </c>
      <c r="C8" s="256"/>
      <c r="D8" s="256"/>
      <c r="E8" s="256"/>
      <c r="F8" s="256"/>
      <c r="G8" s="256"/>
      <c r="H8" s="256"/>
      <c r="I8" s="257"/>
      <c r="J8" s="35"/>
    </row>
    <row r="9" spans="1:10" ht="41.25" customHeight="1" thickBot="1" x14ac:dyDescent="0.35">
      <c r="A9" s="13"/>
      <c r="B9" s="261" t="s">
        <v>52</v>
      </c>
      <c r="C9" s="262"/>
      <c r="D9" s="263" t="s">
        <v>10</v>
      </c>
      <c r="E9" s="215"/>
      <c r="F9" s="215"/>
      <c r="G9" s="215"/>
      <c r="H9" s="215"/>
      <c r="I9" s="264"/>
      <c r="J9" s="36"/>
    </row>
    <row r="10" spans="1:10" ht="41.25" customHeight="1" thickBot="1" x14ac:dyDescent="0.35">
      <c r="A10" s="13"/>
      <c r="B10" s="268" t="s">
        <v>5</v>
      </c>
      <c r="C10" s="269"/>
      <c r="D10" s="215"/>
      <c r="E10" s="215"/>
      <c r="F10" s="215"/>
      <c r="G10" s="215"/>
      <c r="H10" s="215"/>
      <c r="I10" s="264"/>
      <c r="J10" s="36"/>
    </row>
    <row r="11" spans="1:10" ht="58.5" customHeight="1" thickBot="1" x14ac:dyDescent="0.35">
      <c r="A11" s="13"/>
      <c r="B11" s="159" t="s">
        <v>21</v>
      </c>
      <c r="C11" s="160" t="s">
        <v>18</v>
      </c>
      <c r="D11" s="270" t="s">
        <v>4</v>
      </c>
      <c r="E11" s="270"/>
      <c r="F11" s="270"/>
      <c r="G11" s="270"/>
      <c r="H11" s="270"/>
      <c r="I11" s="271"/>
      <c r="J11" s="117"/>
    </row>
    <row r="12" spans="1:10" ht="53.25" thickBot="1" x14ac:dyDescent="0.35">
      <c r="A12" s="13"/>
      <c r="B12" s="153">
        <v>154</v>
      </c>
      <c r="C12" s="154">
        <v>96</v>
      </c>
      <c r="D12" s="93" t="s">
        <v>53</v>
      </c>
      <c r="E12" s="70" t="s">
        <v>3</v>
      </c>
      <c r="F12" s="70" t="s">
        <v>2</v>
      </c>
      <c r="G12" s="70" t="s">
        <v>21</v>
      </c>
      <c r="H12" s="69" t="s">
        <v>18</v>
      </c>
      <c r="I12" s="71" t="s">
        <v>51</v>
      </c>
      <c r="J12" s="40"/>
    </row>
    <row r="13" spans="1:10" ht="57" customHeight="1" thickBot="1" x14ac:dyDescent="0.45">
      <c r="A13" s="13"/>
      <c r="B13" s="272" t="s">
        <v>47</v>
      </c>
      <c r="C13" s="273"/>
      <c r="D13" s="93" t="s">
        <v>17</v>
      </c>
      <c r="E13" s="148">
        <v>0.75</v>
      </c>
      <c r="F13" s="150">
        <v>1</v>
      </c>
      <c r="G13" s="143">
        <f>B12*E13</f>
        <v>115.5</v>
      </c>
      <c r="H13" s="144">
        <f>C12*E13</f>
        <v>72</v>
      </c>
      <c r="I13" s="274"/>
      <c r="J13" s="36"/>
    </row>
    <row r="14" spans="1:10" ht="59.25" customHeight="1" thickTop="1" x14ac:dyDescent="0.4">
      <c r="A14" s="13"/>
      <c r="B14" s="112" t="s">
        <v>15</v>
      </c>
      <c r="C14" s="155"/>
      <c r="D14" s="123" t="s">
        <v>1</v>
      </c>
      <c r="E14" s="149">
        <v>0.5</v>
      </c>
      <c r="F14" s="151"/>
      <c r="G14" s="145">
        <f>(B12*E14)*F14</f>
        <v>0</v>
      </c>
      <c r="H14" s="144">
        <f>(C12*E14)*F14</f>
        <v>0</v>
      </c>
      <c r="I14" s="275"/>
      <c r="J14" s="52"/>
    </row>
    <row r="15" spans="1:10" ht="58.5" customHeight="1" thickBot="1" x14ac:dyDescent="0.45">
      <c r="A15" s="13"/>
      <c r="B15" s="88" t="s">
        <v>23</v>
      </c>
      <c r="C15" s="156"/>
      <c r="D15" s="123" t="s">
        <v>50</v>
      </c>
      <c r="E15" s="149">
        <v>0.4</v>
      </c>
      <c r="F15" s="152"/>
      <c r="G15" s="146">
        <f>(B12*E15)*F15</f>
        <v>0</v>
      </c>
      <c r="H15" s="147">
        <f>(C12*E15)*F15</f>
        <v>0</v>
      </c>
      <c r="I15" s="276"/>
      <c r="J15" s="53"/>
    </row>
    <row r="16" spans="1:10" ht="60.75" customHeight="1" thickTop="1" thickBot="1" x14ac:dyDescent="0.45">
      <c r="A16" s="16"/>
      <c r="B16" s="89" t="s">
        <v>16</v>
      </c>
      <c r="C16" s="90" t="e">
        <f>C15/C14</f>
        <v>#DIV/0!</v>
      </c>
      <c r="D16" s="87"/>
      <c r="E16" s="157" t="s">
        <v>6</v>
      </c>
      <c r="F16" s="158">
        <f>SUM(F13:F15)</f>
        <v>1</v>
      </c>
      <c r="G16" s="140">
        <f>SUM(G13:G15)</f>
        <v>115.5</v>
      </c>
      <c r="H16" s="141">
        <f>SUM(H13:H15)</f>
        <v>72</v>
      </c>
      <c r="I16" s="142">
        <f>SUM(G16:H16)</f>
        <v>187.5</v>
      </c>
      <c r="J16" s="50"/>
    </row>
    <row r="17" spans="1:10" ht="27.75" customHeight="1" thickTop="1" thickBot="1" x14ac:dyDescent="0.35">
      <c r="A17" s="13"/>
      <c r="B17" s="1"/>
      <c r="C17" s="1"/>
      <c r="D17" s="14"/>
      <c r="E17" s="1"/>
      <c r="F17" s="1"/>
      <c r="G17" s="1"/>
      <c r="H17" s="1"/>
      <c r="I17" s="1"/>
      <c r="J17" s="1"/>
    </row>
    <row r="18" spans="1:10" ht="46.5" thickTop="1" thickBot="1" x14ac:dyDescent="0.35">
      <c r="A18" s="15"/>
      <c r="B18" s="255" t="s">
        <v>8</v>
      </c>
      <c r="C18" s="256"/>
      <c r="D18" s="256"/>
      <c r="E18" s="256"/>
      <c r="F18" s="256"/>
      <c r="G18" s="256"/>
      <c r="H18" s="256"/>
      <c r="I18" s="257"/>
      <c r="J18" s="45"/>
    </row>
    <row r="19" spans="1:10" ht="34.5" customHeight="1" thickBot="1" x14ac:dyDescent="0.35">
      <c r="B19" s="265" t="s">
        <v>30</v>
      </c>
      <c r="C19" s="266"/>
      <c r="D19" s="266"/>
      <c r="E19" s="266"/>
      <c r="F19" s="266"/>
      <c r="G19" s="266"/>
      <c r="H19" s="266"/>
      <c r="I19" s="267"/>
      <c r="J19" s="115"/>
    </row>
    <row r="20" spans="1:10" ht="27.75" customHeight="1" x14ac:dyDescent="0.3">
      <c r="B20" s="277" t="s">
        <v>0</v>
      </c>
      <c r="C20" s="279" t="s">
        <v>26</v>
      </c>
      <c r="D20" s="280"/>
      <c r="E20" s="281"/>
      <c r="F20" s="285" t="s">
        <v>27</v>
      </c>
      <c r="G20" s="287" t="s">
        <v>29</v>
      </c>
      <c r="H20" s="287" t="s">
        <v>18</v>
      </c>
      <c r="I20" s="289" t="s">
        <v>54</v>
      </c>
      <c r="J20" s="46"/>
    </row>
    <row r="21" spans="1:10" ht="62.25" customHeight="1" thickBot="1" x14ac:dyDescent="0.35">
      <c r="B21" s="278"/>
      <c r="C21" s="282"/>
      <c r="D21" s="283"/>
      <c r="E21" s="284"/>
      <c r="F21" s="286"/>
      <c r="G21" s="288"/>
      <c r="H21" s="288"/>
      <c r="I21" s="290"/>
      <c r="J21" s="46"/>
    </row>
    <row r="22" spans="1:10" s="23" customFormat="1" ht="28.5" customHeight="1" thickTop="1" x14ac:dyDescent="0.4">
      <c r="A22" s="22">
        <v>1</v>
      </c>
      <c r="B22" s="92"/>
      <c r="C22" s="294"/>
      <c r="D22" s="295"/>
      <c r="E22" s="296"/>
      <c r="F22" s="175"/>
      <c r="G22" s="178" t="e">
        <f>F22/C14</f>
        <v>#DIV/0!</v>
      </c>
      <c r="H22" s="118"/>
      <c r="I22" s="182" t="e">
        <f>MIN(I16,SUM(G22:H22))</f>
        <v>#DIV/0!</v>
      </c>
      <c r="J22" s="47"/>
    </row>
    <row r="23" spans="1:10" s="23" customFormat="1" ht="27.75" customHeight="1" x14ac:dyDescent="0.4">
      <c r="A23" s="22">
        <v>2</v>
      </c>
      <c r="B23" s="68"/>
      <c r="C23" s="291"/>
      <c r="D23" s="292"/>
      <c r="E23" s="293"/>
      <c r="F23" s="175"/>
      <c r="G23" s="179" t="e">
        <f>F23/C14</f>
        <v>#DIV/0!</v>
      </c>
      <c r="H23" s="119"/>
      <c r="I23" s="183" t="e">
        <f>MIN(I16,SUM(G23:H23))</f>
        <v>#DIV/0!</v>
      </c>
      <c r="J23" s="47"/>
    </row>
    <row r="24" spans="1:10" s="23" customFormat="1" ht="27.75" customHeight="1" x14ac:dyDescent="0.4">
      <c r="A24" s="22">
        <v>3</v>
      </c>
      <c r="B24" s="68"/>
      <c r="C24" s="291"/>
      <c r="D24" s="292"/>
      <c r="E24" s="293"/>
      <c r="F24" s="175"/>
      <c r="G24" s="179" t="e">
        <f>F24/C14</f>
        <v>#DIV/0!</v>
      </c>
      <c r="H24" s="119"/>
      <c r="I24" s="183" t="e">
        <f>MIN(I16,SUM(G24:H24))</f>
        <v>#DIV/0!</v>
      </c>
      <c r="J24" s="47"/>
    </row>
    <row r="25" spans="1:10" s="23" customFormat="1" ht="27.75" customHeight="1" x14ac:dyDescent="0.4">
      <c r="A25" s="22">
        <v>4</v>
      </c>
      <c r="B25" s="68"/>
      <c r="C25" s="291"/>
      <c r="D25" s="292"/>
      <c r="E25" s="293"/>
      <c r="F25" s="175"/>
      <c r="G25" s="179" t="e">
        <f>F25/C14</f>
        <v>#DIV/0!</v>
      </c>
      <c r="H25" s="119"/>
      <c r="I25" s="183" t="e">
        <f>MIN(I16,SUM(G25:H25))</f>
        <v>#DIV/0!</v>
      </c>
      <c r="J25" s="47"/>
    </row>
    <row r="26" spans="1:10" s="23" customFormat="1" ht="27.75" customHeight="1" x14ac:dyDescent="0.4">
      <c r="A26" s="22">
        <v>5</v>
      </c>
      <c r="B26" s="68"/>
      <c r="C26" s="291"/>
      <c r="D26" s="292"/>
      <c r="E26" s="293"/>
      <c r="F26" s="175"/>
      <c r="G26" s="179" t="e">
        <f>F26/C14</f>
        <v>#DIV/0!</v>
      </c>
      <c r="H26" s="119"/>
      <c r="I26" s="183" t="e">
        <f>MIN(I16,SUM(G26:H26))</f>
        <v>#DIV/0!</v>
      </c>
      <c r="J26" s="47"/>
    </row>
    <row r="27" spans="1:10" s="23" customFormat="1" ht="27.75" customHeight="1" x14ac:dyDescent="0.4">
      <c r="A27" s="22">
        <v>6</v>
      </c>
      <c r="B27" s="68"/>
      <c r="C27" s="291"/>
      <c r="D27" s="292"/>
      <c r="E27" s="293"/>
      <c r="F27" s="175"/>
      <c r="G27" s="179" t="e">
        <f>F27/C14</f>
        <v>#DIV/0!</v>
      </c>
      <c r="H27" s="119"/>
      <c r="I27" s="183" t="e">
        <f>MIN(I16,SUM(G27:H27))</f>
        <v>#DIV/0!</v>
      </c>
      <c r="J27" s="47"/>
    </row>
    <row r="28" spans="1:10" s="23" customFormat="1" ht="27.75" customHeight="1" x14ac:dyDescent="0.4">
      <c r="A28" s="22">
        <v>7</v>
      </c>
      <c r="B28" s="68"/>
      <c r="C28" s="291"/>
      <c r="D28" s="292"/>
      <c r="E28" s="293"/>
      <c r="F28" s="175"/>
      <c r="G28" s="179" t="e">
        <f>F28/C14</f>
        <v>#DIV/0!</v>
      </c>
      <c r="H28" s="119"/>
      <c r="I28" s="183" t="e">
        <f>MIN(I16,SUM(G28:H28))</f>
        <v>#DIV/0!</v>
      </c>
      <c r="J28" s="47"/>
    </row>
    <row r="29" spans="1:10" s="23" customFormat="1" ht="27.75" customHeight="1" x14ac:dyDescent="0.4">
      <c r="A29" s="22">
        <v>8</v>
      </c>
      <c r="B29" s="68"/>
      <c r="C29" s="291"/>
      <c r="D29" s="292"/>
      <c r="E29" s="293"/>
      <c r="F29" s="175"/>
      <c r="G29" s="179" t="e">
        <f>F29/C14</f>
        <v>#DIV/0!</v>
      </c>
      <c r="H29" s="119"/>
      <c r="I29" s="183" t="e">
        <f>MIN(I16,SUM(G29:H29))</f>
        <v>#DIV/0!</v>
      </c>
      <c r="J29" s="47"/>
    </row>
    <row r="30" spans="1:10" s="23" customFormat="1" ht="27.75" customHeight="1" x14ac:dyDescent="0.4">
      <c r="A30" s="22">
        <v>9</v>
      </c>
      <c r="B30" s="68"/>
      <c r="C30" s="291"/>
      <c r="D30" s="292"/>
      <c r="E30" s="293"/>
      <c r="F30" s="175"/>
      <c r="G30" s="179" t="e">
        <f>F30/C14</f>
        <v>#DIV/0!</v>
      </c>
      <c r="H30" s="119"/>
      <c r="I30" s="183" t="e">
        <f>MIN(I16,SUM(G30:H30))</f>
        <v>#DIV/0!</v>
      </c>
      <c r="J30" s="47"/>
    </row>
    <row r="31" spans="1:10" s="23" customFormat="1" ht="27.75" customHeight="1" x14ac:dyDescent="0.4">
      <c r="A31" s="22">
        <v>10</v>
      </c>
      <c r="B31" s="68"/>
      <c r="C31" s="291"/>
      <c r="D31" s="292"/>
      <c r="E31" s="293"/>
      <c r="F31" s="175"/>
      <c r="G31" s="179" t="e">
        <f>F31/C14</f>
        <v>#DIV/0!</v>
      </c>
      <c r="H31" s="119"/>
      <c r="I31" s="183" t="e">
        <f>MIN(I16,SUM(G31:H31))</f>
        <v>#DIV/0!</v>
      </c>
      <c r="J31" s="47"/>
    </row>
    <row r="32" spans="1:10" s="23" customFormat="1" ht="27.75" customHeight="1" x14ac:dyDescent="0.4">
      <c r="A32" s="22">
        <v>11</v>
      </c>
      <c r="B32" s="68"/>
      <c r="C32" s="291"/>
      <c r="D32" s="292"/>
      <c r="E32" s="293"/>
      <c r="F32" s="175"/>
      <c r="G32" s="179" t="e">
        <f>F32/C14</f>
        <v>#DIV/0!</v>
      </c>
      <c r="H32" s="119"/>
      <c r="I32" s="183" t="e">
        <f>MIN(I16,SUM(G32:H32))</f>
        <v>#DIV/0!</v>
      </c>
      <c r="J32" s="47"/>
    </row>
    <row r="33" spans="1:10" s="23" customFormat="1" ht="27.75" customHeight="1" x14ac:dyDescent="0.4">
      <c r="A33" s="22">
        <v>12</v>
      </c>
      <c r="B33" s="68"/>
      <c r="C33" s="291"/>
      <c r="D33" s="292"/>
      <c r="E33" s="293"/>
      <c r="F33" s="175"/>
      <c r="G33" s="179" t="e">
        <f>F33/C14</f>
        <v>#DIV/0!</v>
      </c>
      <c r="H33" s="119"/>
      <c r="I33" s="183" t="e">
        <f>MIN(I16,SUM(G33:H33))</f>
        <v>#DIV/0!</v>
      </c>
      <c r="J33" s="47"/>
    </row>
    <row r="34" spans="1:10" s="23" customFormat="1" ht="27.75" customHeight="1" x14ac:dyDescent="0.4">
      <c r="A34" s="22">
        <v>13</v>
      </c>
      <c r="B34" s="68"/>
      <c r="C34" s="291"/>
      <c r="D34" s="292"/>
      <c r="E34" s="293"/>
      <c r="F34" s="175"/>
      <c r="G34" s="179" t="e">
        <f>F34/C14</f>
        <v>#DIV/0!</v>
      </c>
      <c r="H34" s="119"/>
      <c r="I34" s="183" t="e">
        <f>MIN(I16,SUM(G34:H34))</f>
        <v>#DIV/0!</v>
      </c>
      <c r="J34" s="48"/>
    </row>
    <row r="35" spans="1:10" s="23" customFormat="1" ht="27.75" customHeight="1" x14ac:dyDescent="0.4">
      <c r="A35" s="22">
        <v>14</v>
      </c>
      <c r="B35" s="68"/>
      <c r="C35" s="291"/>
      <c r="D35" s="292"/>
      <c r="E35" s="293"/>
      <c r="F35" s="175"/>
      <c r="G35" s="179" t="e">
        <f>F35/C14</f>
        <v>#DIV/0!</v>
      </c>
      <c r="H35" s="119"/>
      <c r="I35" s="183" t="e">
        <f>MIN(I16,SUM(G35:H35))</f>
        <v>#DIV/0!</v>
      </c>
      <c r="J35" s="48"/>
    </row>
    <row r="36" spans="1:10" s="23" customFormat="1" ht="27.75" customHeight="1" x14ac:dyDescent="0.4">
      <c r="A36" s="22">
        <v>15</v>
      </c>
      <c r="B36" s="68"/>
      <c r="C36" s="291"/>
      <c r="D36" s="292"/>
      <c r="E36" s="293"/>
      <c r="F36" s="175"/>
      <c r="G36" s="179" t="e">
        <f>F36/C14</f>
        <v>#DIV/0!</v>
      </c>
      <c r="H36" s="119"/>
      <c r="I36" s="183" t="e">
        <f>MIN(I16,SUM(G36:H36))</f>
        <v>#DIV/0!</v>
      </c>
      <c r="J36" s="49"/>
    </row>
    <row r="37" spans="1:10" s="23" customFormat="1" ht="27.75" customHeight="1" x14ac:dyDescent="0.4">
      <c r="A37" s="22">
        <v>16</v>
      </c>
      <c r="B37" s="68"/>
      <c r="C37" s="291"/>
      <c r="D37" s="292"/>
      <c r="E37" s="293"/>
      <c r="F37" s="175"/>
      <c r="G37" s="179" t="e">
        <f>F37/C14</f>
        <v>#DIV/0!</v>
      </c>
      <c r="H37" s="119"/>
      <c r="I37" s="183" t="e">
        <f>MIN(I16,SUM(G37:H37))</f>
        <v>#DIV/0!</v>
      </c>
      <c r="J37" s="47"/>
    </row>
    <row r="38" spans="1:10" s="23" customFormat="1" ht="27.75" customHeight="1" x14ac:dyDescent="0.4">
      <c r="A38" s="22">
        <v>17</v>
      </c>
      <c r="B38" s="68"/>
      <c r="C38" s="291"/>
      <c r="D38" s="292"/>
      <c r="E38" s="293"/>
      <c r="F38" s="175"/>
      <c r="G38" s="179" t="e">
        <f>F38/C14</f>
        <v>#DIV/0!</v>
      </c>
      <c r="H38" s="119"/>
      <c r="I38" s="183" t="e">
        <f>MIN(I16,SUM(G38:H38))</f>
        <v>#DIV/0!</v>
      </c>
      <c r="J38" s="47"/>
    </row>
    <row r="39" spans="1:10" s="23" customFormat="1" ht="27.75" customHeight="1" x14ac:dyDescent="0.4">
      <c r="A39" s="22">
        <v>18</v>
      </c>
      <c r="B39" s="68"/>
      <c r="C39" s="291"/>
      <c r="D39" s="292"/>
      <c r="E39" s="293"/>
      <c r="F39" s="175"/>
      <c r="G39" s="179" t="e">
        <f>F39/C14</f>
        <v>#DIV/0!</v>
      </c>
      <c r="H39" s="119"/>
      <c r="I39" s="183" t="e">
        <f>MIN(I16,SUM(G39:H39))</f>
        <v>#DIV/0!</v>
      </c>
      <c r="J39" s="47"/>
    </row>
    <row r="40" spans="1:10" s="23" customFormat="1" ht="27.75" customHeight="1" x14ac:dyDescent="0.4">
      <c r="A40" s="22">
        <v>19</v>
      </c>
      <c r="B40" s="68"/>
      <c r="C40" s="291"/>
      <c r="D40" s="292"/>
      <c r="E40" s="293"/>
      <c r="F40" s="175"/>
      <c r="G40" s="179" t="e">
        <f>F40/C14</f>
        <v>#DIV/0!</v>
      </c>
      <c r="H40" s="119"/>
      <c r="I40" s="183" t="e">
        <f>MIN(I16,SUM(G40:H40))</f>
        <v>#DIV/0!</v>
      </c>
      <c r="J40" s="47"/>
    </row>
    <row r="41" spans="1:10" s="23" customFormat="1" ht="27.75" customHeight="1" x14ac:dyDescent="0.4">
      <c r="A41" s="22">
        <v>20</v>
      </c>
      <c r="B41" s="68"/>
      <c r="C41" s="291"/>
      <c r="D41" s="292"/>
      <c r="E41" s="293"/>
      <c r="F41" s="175"/>
      <c r="G41" s="179" t="e">
        <f>F41/C14</f>
        <v>#DIV/0!</v>
      </c>
      <c r="H41" s="119"/>
      <c r="I41" s="183" t="e">
        <f>MIN(I16,SUM(G41:H41))</f>
        <v>#DIV/0!</v>
      </c>
      <c r="J41" s="47"/>
    </row>
    <row r="42" spans="1:10" s="23" customFormat="1" ht="27.75" customHeight="1" x14ac:dyDescent="0.4">
      <c r="A42" s="22">
        <v>21</v>
      </c>
      <c r="B42" s="68"/>
      <c r="C42" s="291"/>
      <c r="D42" s="292"/>
      <c r="E42" s="293"/>
      <c r="F42" s="175"/>
      <c r="G42" s="179" t="e">
        <f>F42/C14</f>
        <v>#DIV/0!</v>
      </c>
      <c r="H42" s="119"/>
      <c r="I42" s="183" t="e">
        <f>MIN(I16,SUM(G42:H42))</f>
        <v>#DIV/0!</v>
      </c>
      <c r="J42" s="47"/>
    </row>
    <row r="43" spans="1:10" s="23" customFormat="1" ht="27.75" customHeight="1" x14ac:dyDescent="0.4">
      <c r="A43" s="22">
        <v>22</v>
      </c>
      <c r="B43" s="68"/>
      <c r="C43" s="291"/>
      <c r="D43" s="292"/>
      <c r="E43" s="293"/>
      <c r="F43" s="175"/>
      <c r="G43" s="179" t="e">
        <f>F43/C14</f>
        <v>#DIV/0!</v>
      </c>
      <c r="H43" s="119"/>
      <c r="I43" s="183" t="e">
        <f>MIN(I16,SUM(G43:H43))</f>
        <v>#DIV/0!</v>
      </c>
      <c r="J43" s="47"/>
    </row>
    <row r="44" spans="1:10" s="23" customFormat="1" ht="27.75" customHeight="1" x14ac:dyDescent="0.4">
      <c r="A44" s="22">
        <v>23</v>
      </c>
      <c r="B44" s="68"/>
      <c r="C44" s="291"/>
      <c r="D44" s="292"/>
      <c r="E44" s="293"/>
      <c r="F44" s="175"/>
      <c r="G44" s="179" t="e">
        <f>F44/C14</f>
        <v>#DIV/0!</v>
      </c>
      <c r="H44" s="119"/>
      <c r="I44" s="183" t="e">
        <f>MIN(I16,SUM(G44:H44))</f>
        <v>#DIV/0!</v>
      </c>
      <c r="J44" s="47"/>
    </row>
    <row r="45" spans="1:10" s="23" customFormat="1" ht="27.75" customHeight="1" x14ac:dyDescent="0.4">
      <c r="A45" s="22">
        <v>24</v>
      </c>
      <c r="B45" s="68"/>
      <c r="C45" s="291"/>
      <c r="D45" s="292"/>
      <c r="E45" s="293"/>
      <c r="F45" s="175"/>
      <c r="G45" s="179" t="e">
        <f>F45/C14</f>
        <v>#DIV/0!</v>
      </c>
      <c r="H45" s="119"/>
      <c r="I45" s="183" t="e">
        <f>MIN(I16,SUM(G45:H45))</f>
        <v>#DIV/0!</v>
      </c>
      <c r="J45" s="47"/>
    </row>
    <row r="46" spans="1:10" s="23" customFormat="1" ht="27.75" customHeight="1" x14ac:dyDescent="0.4">
      <c r="A46" s="22">
        <v>25</v>
      </c>
      <c r="B46" s="68"/>
      <c r="C46" s="291"/>
      <c r="D46" s="292"/>
      <c r="E46" s="293"/>
      <c r="F46" s="175"/>
      <c r="G46" s="179" t="e">
        <f>F46/C14</f>
        <v>#DIV/0!</v>
      </c>
      <c r="H46" s="119"/>
      <c r="I46" s="183" t="e">
        <f>MIN(I16,SUM(G46:H46))</f>
        <v>#DIV/0!</v>
      </c>
      <c r="J46" s="47"/>
    </row>
    <row r="47" spans="1:10" s="23" customFormat="1" ht="27.75" customHeight="1" x14ac:dyDescent="0.4">
      <c r="A47" s="22">
        <v>26</v>
      </c>
      <c r="B47" s="68"/>
      <c r="C47" s="291"/>
      <c r="D47" s="292"/>
      <c r="E47" s="293"/>
      <c r="F47" s="175"/>
      <c r="G47" s="179" t="e">
        <f>F47/C14</f>
        <v>#DIV/0!</v>
      </c>
      <c r="H47" s="119"/>
      <c r="I47" s="183" t="e">
        <f>MIN(I16,SUM(G47:H47))</f>
        <v>#DIV/0!</v>
      </c>
      <c r="J47" s="47"/>
    </row>
    <row r="48" spans="1:10" s="23" customFormat="1" ht="27.75" customHeight="1" x14ac:dyDescent="0.4">
      <c r="A48" s="22">
        <v>27</v>
      </c>
      <c r="B48" s="68"/>
      <c r="C48" s="291"/>
      <c r="D48" s="292"/>
      <c r="E48" s="293"/>
      <c r="F48" s="175"/>
      <c r="G48" s="179" t="e">
        <f>F48/C14</f>
        <v>#DIV/0!</v>
      </c>
      <c r="H48" s="119"/>
      <c r="I48" s="183" t="e">
        <f>MIN(I16,SUM(G48:H48))</f>
        <v>#DIV/0!</v>
      </c>
      <c r="J48" s="47"/>
    </row>
    <row r="49" spans="1:10" s="23" customFormat="1" ht="27.75" customHeight="1" x14ac:dyDescent="0.4">
      <c r="A49" s="22">
        <v>28</v>
      </c>
      <c r="B49" s="68"/>
      <c r="C49" s="291"/>
      <c r="D49" s="292"/>
      <c r="E49" s="293"/>
      <c r="F49" s="175"/>
      <c r="G49" s="179" t="e">
        <f>F49/C14</f>
        <v>#DIV/0!</v>
      </c>
      <c r="H49" s="119"/>
      <c r="I49" s="183" t="e">
        <f>MIN(I16,SUM(G49:H49))</f>
        <v>#DIV/0!</v>
      </c>
      <c r="J49" s="47"/>
    </row>
    <row r="50" spans="1:10" s="23" customFormat="1" ht="27.75" customHeight="1" x14ac:dyDescent="0.4">
      <c r="A50" s="22">
        <v>29</v>
      </c>
      <c r="B50" s="68"/>
      <c r="C50" s="291"/>
      <c r="D50" s="292"/>
      <c r="E50" s="293"/>
      <c r="F50" s="175"/>
      <c r="G50" s="179" t="e">
        <f>F50/C14</f>
        <v>#DIV/0!</v>
      </c>
      <c r="H50" s="119"/>
      <c r="I50" s="183" t="e">
        <f>MIN(I16,SUM(G50:H50))</f>
        <v>#DIV/0!</v>
      </c>
      <c r="J50" s="47"/>
    </row>
    <row r="51" spans="1:10" s="23" customFormat="1" ht="28.5" customHeight="1" thickBot="1" x14ac:dyDescent="0.45">
      <c r="A51" s="22">
        <v>30</v>
      </c>
      <c r="B51" s="68"/>
      <c r="C51" s="297"/>
      <c r="D51" s="298"/>
      <c r="E51" s="299"/>
      <c r="F51" s="175"/>
      <c r="G51" s="180" t="e">
        <f>F51/C14</f>
        <v>#DIV/0!</v>
      </c>
      <c r="H51" s="120"/>
      <c r="I51" s="184" t="e">
        <f>MIN(I16,SUM(G51:H51))</f>
        <v>#DIV/0!</v>
      </c>
      <c r="J51" s="47"/>
    </row>
    <row r="52" spans="1:10" ht="59.25" customHeight="1" thickTop="1" thickBot="1" x14ac:dyDescent="0.4">
      <c r="A52" s="3"/>
      <c r="B52" s="94"/>
      <c r="C52" s="95"/>
      <c r="D52" s="95"/>
      <c r="E52" s="96" t="s">
        <v>22</v>
      </c>
      <c r="F52" s="176">
        <f>SUM(F22:F51)</f>
        <v>0</v>
      </c>
      <c r="G52" s="181" t="e">
        <f>SUM(G22:G51)</f>
        <v>#DIV/0!</v>
      </c>
      <c r="H52" s="177">
        <f>SUM(H22:H51)</f>
        <v>0</v>
      </c>
      <c r="I52" s="185" t="e">
        <f>SUM(I22:I51)</f>
        <v>#DIV/0!</v>
      </c>
      <c r="J52" s="46"/>
    </row>
    <row r="53" spans="1:10" ht="21" thickTop="1" x14ac:dyDescent="0.3">
      <c r="J53" s="46"/>
    </row>
    <row r="54" spans="1:10" x14ac:dyDescent="0.3">
      <c r="J54" s="46"/>
    </row>
  </sheetData>
  <sheetProtection algorithmName="SHA-512" hashValue="6ZIlkR3xrCKV1MQin0oQURTbum6n1jI46CA/8sWVJD3r1DztbT3Wym0ha6t66SFJ4ScHZA2Dm2IIvdfq88HMyg==" saltValue="3Lg6HqdK6h2mIZXZ2aTG8A==" spinCount="100000" sheet="1" objects="1" scenarios="1" selectLockedCells="1"/>
  <mergeCells count="49">
    <mergeCell ref="C51:E51"/>
    <mergeCell ref="C45:E45"/>
    <mergeCell ref="C46:E46"/>
    <mergeCell ref="C47:E47"/>
    <mergeCell ref="C48:E48"/>
    <mergeCell ref="C49:E49"/>
    <mergeCell ref="C50:E50"/>
    <mergeCell ref="C44:E44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I20:I21"/>
    <mergeCell ref="C32:E32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B20:B21"/>
    <mergeCell ref="C20:E21"/>
    <mergeCell ref="F20:F21"/>
    <mergeCell ref="G20:G21"/>
    <mergeCell ref="H20:H21"/>
    <mergeCell ref="B18:I18"/>
    <mergeCell ref="B19:I19"/>
    <mergeCell ref="B10:C10"/>
    <mergeCell ref="D10:I10"/>
    <mergeCell ref="D11:I11"/>
    <mergeCell ref="B13:C13"/>
    <mergeCell ref="I13:I15"/>
    <mergeCell ref="B8:I8"/>
    <mergeCell ref="A1:I1"/>
    <mergeCell ref="C6:F6"/>
    <mergeCell ref="H6:I6"/>
    <mergeCell ref="B9:C9"/>
    <mergeCell ref="D9:I9"/>
  </mergeCells>
  <printOptions horizontalCentered="1"/>
  <pageMargins left="0.1" right="0.1" top="0.5" bottom="0.1" header="0.5" footer="0.5"/>
  <pageSetup scale="4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showGridLines="0" zoomScaleNormal="100" zoomScaleSheetLayoutView="55" workbookViewId="0">
      <selection activeCell="C16" sqref="C16"/>
    </sheetView>
  </sheetViews>
  <sheetFormatPr defaultRowHeight="20.25" x14ac:dyDescent="0.3"/>
  <cols>
    <col min="1" max="1" width="6" style="2" customWidth="1"/>
    <col min="2" max="2" width="27.5703125" style="2" customWidth="1"/>
    <col min="3" max="3" width="22.85546875" style="2" customWidth="1"/>
    <col min="4" max="4" width="36" style="2" bestFit="1" customWidth="1"/>
    <col min="5" max="5" width="29.7109375" style="2" customWidth="1"/>
    <col min="6" max="6" width="30.140625" style="2" customWidth="1"/>
    <col min="7" max="8" width="27.7109375" style="2" customWidth="1"/>
    <col min="9" max="9" width="30" style="2" customWidth="1"/>
    <col min="10" max="16384" width="9.140625" style="2"/>
  </cols>
  <sheetData>
    <row r="1" spans="1:9" ht="41.25" x14ac:dyDescent="0.6">
      <c r="A1" s="258" t="s">
        <v>13</v>
      </c>
      <c r="B1" s="258"/>
      <c r="C1" s="258"/>
      <c r="D1" s="258"/>
      <c r="E1" s="258"/>
      <c r="F1" s="258"/>
      <c r="G1" s="258"/>
      <c r="H1" s="258"/>
      <c r="I1" s="258"/>
    </row>
    <row r="2" spans="1:9" ht="21" thickBot="1" x14ac:dyDescent="0.35">
      <c r="A2" s="8"/>
      <c r="B2" s="8"/>
      <c r="C2" s="8"/>
      <c r="D2" s="8"/>
      <c r="E2" s="8"/>
      <c r="F2" s="8"/>
      <c r="G2" s="8"/>
      <c r="H2" s="8"/>
      <c r="I2" s="8"/>
    </row>
    <row r="3" spans="1:9" ht="33.75" thickBot="1" x14ac:dyDescent="0.5">
      <c r="B3" s="73" t="s">
        <v>14</v>
      </c>
      <c r="C3" s="21"/>
      <c r="D3" s="21"/>
      <c r="E3" s="21"/>
      <c r="F3" s="39"/>
      <c r="G3" s="39"/>
      <c r="H3" s="39" t="s">
        <v>19</v>
      </c>
      <c r="I3" s="125">
        <v>43800</v>
      </c>
    </row>
    <row r="4" spans="1:9" ht="33.75" thickBot="1" x14ac:dyDescent="0.5">
      <c r="A4" s="9"/>
      <c r="B4" s="72" t="s">
        <v>31</v>
      </c>
      <c r="C4" s="34"/>
      <c r="D4" s="34"/>
      <c r="E4" s="8"/>
      <c r="F4" s="39"/>
      <c r="G4" s="39"/>
      <c r="H4" s="39" t="s">
        <v>20</v>
      </c>
      <c r="I4" s="125">
        <v>43829</v>
      </c>
    </row>
    <row r="5" spans="1:9" ht="21" thickBot="1" x14ac:dyDescent="0.35">
      <c r="A5" s="9"/>
      <c r="I5" s="1"/>
    </row>
    <row r="6" spans="1:9" ht="57" customHeight="1" thickBot="1" x14ac:dyDescent="0.35">
      <c r="B6" s="91" t="s">
        <v>49</v>
      </c>
      <c r="C6" s="300" t="s">
        <v>35</v>
      </c>
      <c r="D6" s="300"/>
      <c r="E6" s="300"/>
      <c r="F6" s="301"/>
      <c r="G6" s="32" t="s">
        <v>48</v>
      </c>
      <c r="H6" s="300" t="s">
        <v>66</v>
      </c>
      <c r="I6" s="301"/>
    </row>
    <row r="7" spans="1:9" ht="30" customHeight="1" thickBot="1" x14ac:dyDescent="0.35">
      <c r="B7" s="12"/>
      <c r="C7" s="5"/>
      <c r="D7" s="29"/>
      <c r="E7" s="29"/>
      <c r="F7" s="29"/>
      <c r="G7" s="29"/>
      <c r="H7" s="6"/>
      <c r="I7" s="29"/>
    </row>
    <row r="8" spans="1:9" ht="46.5" customHeight="1" thickTop="1" thickBot="1" x14ac:dyDescent="0.35">
      <c r="A8" s="5"/>
      <c r="B8" s="255" t="s">
        <v>9</v>
      </c>
      <c r="C8" s="256"/>
      <c r="D8" s="256"/>
      <c r="E8" s="256"/>
      <c r="F8" s="256"/>
      <c r="G8" s="256"/>
      <c r="H8" s="256"/>
      <c r="I8" s="257"/>
    </row>
    <row r="9" spans="1:9" ht="41.25" customHeight="1" thickBot="1" x14ac:dyDescent="0.35">
      <c r="A9" s="13"/>
      <c r="B9" s="261" t="s">
        <v>52</v>
      </c>
      <c r="C9" s="262"/>
      <c r="D9" s="263" t="s">
        <v>10</v>
      </c>
      <c r="E9" s="215"/>
      <c r="F9" s="215"/>
      <c r="G9" s="215"/>
      <c r="H9" s="215"/>
      <c r="I9" s="264"/>
    </row>
    <row r="10" spans="1:9" ht="41.25" customHeight="1" thickBot="1" x14ac:dyDescent="0.35">
      <c r="A10" s="13"/>
      <c r="B10" s="268" t="s">
        <v>5</v>
      </c>
      <c r="C10" s="269"/>
      <c r="D10" s="215"/>
      <c r="E10" s="215"/>
      <c r="F10" s="215"/>
      <c r="G10" s="215"/>
      <c r="H10" s="215"/>
      <c r="I10" s="264"/>
    </row>
    <row r="11" spans="1:9" ht="49.5" customHeight="1" thickBot="1" x14ac:dyDescent="0.35">
      <c r="A11" s="13"/>
      <c r="B11" s="159" t="s">
        <v>21</v>
      </c>
      <c r="C11" s="160" t="s">
        <v>18</v>
      </c>
      <c r="D11" s="270" t="s">
        <v>4</v>
      </c>
      <c r="E11" s="270"/>
      <c r="F11" s="270"/>
      <c r="G11" s="270"/>
      <c r="H11" s="270"/>
      <c r="I11" s="271"/>
    </row>
    <row r="12" spans="1:9" ht="53.25" thickBot="1" x14ac:dyDescent="0.35">
      <c r="A12" s="13"/>
      <c r="B12" s="101">
        <v>154</v>
      </c>
      <c r="C12" s="102">
        <v>96</v>
      </c>
      <c r="D12" s="93" t="s">
        <v>53</v>
      </c>
      <c r="E12" s="70" t="s">
        <v>3</v>
      </c>
      <c r="F12" s="70" t="s">
        <v>2</v>
      </c>
      <c r="G12" s="70" t="s">
        <v>21</v>
      </c>
      <c r="H12" s="69" t="s">
        <v>18</v>
      </c>
      <c r="I12" s="71" t="s">
        <v>51</v>
      </c>
    </row>
    <row r="13" spans="1:9" ht="48" customHeight="1" thickBot="1" x14ac:dyDescent="0.45">
      <c r="A13" s="13"/>
      <c r="B13" s="272" t="s">
        <v>47</v>
      </c>
      <c r="C13" s="273"/>
      <c r="D13" s="93" t="s">
        <v>17</v>
      </c>
      <c r="E13" s="148">
        <v>0.75</v>
      </c>
      <c r="F13" s="150">
        <v>1</v>
      </c>
      <c r="G13" s="143">
        <f>B12*E13</f>
        <v>115.5</v>
      </c>
      <c r="H13" s="144">
        <f>C12*E13</f>
        <v>72</v>
      </c>
      <c r="I13" s="274"/>
    </row>
    <row r="14" spans="1:9" ht="59.25" customHeight="1" thickTop="1" x14ac:dyDescent="0.4">
      <c r="A14" s="13"/>
      <c r="B14" s="112" t="s">
        <v>15</v>
      </c>
      <c r="C14" s="103">
        <v>105</v>
      </c>
      <c r="D14" s="123" t="s">
        <v>1</v>
      </c>
      <c r="E14" s="149">
        <v>0.5</v>
      </c>
      <c r="F14" s="161">
        <v>1</v>
      </c>
      <c r="G14" s="145">
        <f>(B12*E14)*F14</f>
        <v>77</v>
      </c>
      <c r="H14" s="144">
        <f>(C12*E14)*F14</f>
        <v>48</v>
      </c>
      <c r="I14" s="275"/>
    </row>
    <row r="15" spans="1:9" ht="58.5" customHeight="1" thickBot="1" x14ac:dyDescent="0.45">
      <c r="A15" s="13"/>
      <c r="B15" s="88" t="s">
        <v>23</v>
      </c>
      <c r="C15" s="104">
        <v>25000</v>
      </c>
      <c r="D15" s="123" t="s">
        <v>50</v>
      </c>
      <c r="E15" s="149">
        <v>0.4</v>
      </c>
      <c r="F15" s="162">
        <v>2</v>
      </c>
      <c r="G15" s="146">
        <f>(B12*E15)*F15</f>
        <v>123.2</v>
      </c>
      <c r="H15" s="147">
        <f>(C12*E15)*F15</f>
        <v>76.800000000000011</v>
      </c>
      <c r="I15" s="276"/>
    </row>
    <row r="16" spans="1:9" ht="48.75" customHeight="1" thickTop="1" thickBot="1" x14ac:dyDescent="0.45">
      <c r="A16" s="16"/>
      <c r="B16" s="89" t="s">
        <v>16</v>
      </c>
      <c r="C16" s="90">
        <f>C15/C14</f>
        <v>238.0952380952381</v>
      </c>
      <c r="D16" s="87"/>
      <c r="E16" s="157" t="s">
        <v>6</v>
      </c>
      <c r="F16" s="158">
        <f>SUM(F13:F15)</f>
        <v>4</v>
      </c>
      <c r="G16" s="140">
        <f>SUM(G13:G15)</f>
        <v>315.7</v>
      </c>
      <c r="H16" s="141">
        <f>SUM(H13:H15)</f>
        <v>196.8</v>
      </c>
      <c r="I16" s="142">
        <f>SUM(G16:H16)</f>
        <v>512.5</v>
      </c>
    </row>
    <row r="17" spans="1:9" ht="27.75" customHeight="1" thickTop="1" thickBot="1" x14ac:dyDescent="0.35">
      <c r="A17" s="13"/>
      <c r="B17" s="1"/>
      <c r="C17" s="1"/>
      <c r="D17" s="14"/>
      <c r="E17" s="1"/>
      <c r="F17" s="1"/>
      <c r="G17" s="1"/>
      <c r="H17" s="1"/>
      <c r="I17" s="1"/>
    </row>
    <row r="18" spans="1:9" ht="46.5" thickTop="1" thickBot="1" x14ac:dyDescent="0.35">
      <c r="A18" s="15"/>
      <c r="B18" s="255" t="s">
        <v>8</v>
      </c>
      <c r="C18" s="256"/>
      <c r="D18" s="256"/>
      <c r="E18" s="256"/>
      <c r="F18" s="256"/>
      <c r="G18" s="256"/>
      <c r="H18" s="256"/>
      <c r="I18" s="257"/>
    </row>
    <row r="19" spans="1:9" ht="34.5" customHeight="1" thickBot="1" x14ac:dyDescent="0.35">
      <c r="B19" s="265" t="s">
        <v>30</v>
      </c>
      <c r="C19" s="266"/>
      <c r="D19" s="266"/>
      <c r="E19" s="266"/>
      <c r="F19" s="266"/>
      <c r="G19" s="266"/>
      <c r="H19" s="266"/>
      <c r="I19" s="267"/>
    </row>
    <row r="20" spans="1:9" ht="27.75" customHeight="1" x14ac:dyDescent="0.3">
      <c r="B20" s="277" t="s">
        <v>0</v>
      </c>
      <c r="C20" s="279" t="s">
        <v>26</v>
      </c>
      <c r="D20" s="280"/>
      <c r="E20" s="281"/>
      <c r="F20" s="285" t="s">
        <v>27</v>
      </c>
      <c r="G20" s="287" t="s">
        <v>29</v>
      </c>
      <c r="H20" s="287" t="s">
        <v>18</v>
      </c>
      <c r="I20" s="289" t="s">
        <v>54</v>
      </c>
    </row>
    <row r="21" spans="1:9" ht="62.25" customHeight="1" thickBot="1" x14ac:dyDescent="0.35">
      <c r="B21" s="278"/>
      <c r="C21" s="282"/>
      <c r="D21" s="283"/>
      <c r="E21" s="284"/>
      <c r="F21" s="286"/>
      <c r="G21" s="288"/>
      <c r="H21" s="288"/>
      <c r="I21" s="290"/>
    </row>
    <row r="22" spans="1:9" s="23" customFormat="1" ht="28.5" customHeight="1" thickTop="1" x14ac:dyDescent="0.4">
      <c r="A22" s="22">
        <v>1</v>
      </c>
      <c r="B22" s="108">
        <v>43800</v>
      </c>
      <c r="C22" s="305" t="s">
        <v>67</v>
      </c>
      <c r="D22" s="306"/>
      <c r="E22" s="307"/>
      <c r="F22" s="186">
        <v>25000</v>
      </c>
      <c r="G22" s="178">
        <f>F22/C14</f>
        <v>238.0952380952381</v>
      </c>
      <c r="H22" s="97">
        <v>174.18</v>
      </c>
      <c r="I22" s="182">
        <f>MIN(I16,SUM(G22:H22))</f>
        <v>412.27523809523814</v>
      </c>
    </row>
    <row r="23" spans="1:9" s="23" customFormat="1" ht="27.75" customHeight="1" x14ac:dyDescent="0.4">
      <c r="A23" s="22">
        <v>2</v>
      </c>
      <c r="B23" s="109">
        <v>43801</v>
      </c>
      <c r="C23" s="302" t="s">
        <v>67</v>
      </c>
      <c r="D23" s="303"/>
      <c r="E23" s="304"/>
      <c r="F23" s="186">
        <v>25000</v>
      </c>
      <c r="G23" s="179">
        <f>F23/C14</f>
        <v>238.0952380952381</v>
      </c>
      <c r="H23" s="98">
        <v>174.89</v>
      </c>
      <c r="I23" s="183">
        <f>MIN(I16,SUM(G23:H23))</f>
        <v>412.98523809523806</v>
      </c>
    </row>
    <row r="24" spans="1:9" s="23" customFormat="1" ht="27.75" customHeight="1" x14ac:dyDescent="0.4">
      <c r="A24" s="22">
        <v>3</v>
      </c>
      <c r="B24" s="109">
        <v>43802</v>
      </c>
      <c r="C24" s="302" t="s">
        <v>67</v>
      </c>
      <c r="D24" s="303"/>
      <c r="E24" s="304"/>
      <c r="F24" s="186">
        <v>25000</v>
      </c>
      <c r="G24" s="179">
        <f>F24/C14</f>
        <v>238.0952380952381</v>
      </c>
      <c r="H24" s="98">
        <v>175.52</v>
      </c>
      <c r="I24" s="183">
        <f>MIN(I16,SUM(G24:H24))</f>
        <v>413.61523809523811</v>
      </c>
    </row>
    <row r="25" spans="1:9" s="23" customFormat="1" ht="27.75" customHeight="1" x14ac:dyDescent="0.4">
      <c r="A25" s="22">
        <v>4</v>
      </c>
      <c r="B25" s="109">
        <v>43803</v>
      </c>
      <c r="C25" s="302" t="s">
        <v>67</v>
      </c>
      <c r="D25" s="303"/>
      <c r="E25" s="304"/>
      <c r="F25" s="186">
        <v>25000</v>
      </c>
      <c r="G25" s="179">
        <f>F25/C14</f>
        <v>238.0952380952381</v>
      </c>
      <c r="H25" s="98">
        <v>178.9</v>
      </c>
      <c r="I25" s="183">
        <f>MIN(I16,SUM(G25:H25))</f>
        <v>416.99523809523811</v>
      </c>
    </row>
    <row r="26" spans="1:9" s="23" customFormat="1" ht="27.75" customHeight="1" x14ac:dyDescent="0.4">
      <c r="A26" s="22">
        <v>5</v>
      </c>
      <c r="B26" s="109">
        <v>43804</v>
      </c>
      <c r="C26" s="302" t="s">
        <v>67</v>
      </c>
      <c r="D26" s="303"/>
      <c r="E26" s="304"/>
      <c r="F26" s="186">
        <v>25000</v>
      </c>
      <c r="G26" s="179">
        <f>F26/C14</f>
        <v>238.0952380952381</v>
      </c>
      <c r="H26" s="98">
        <v>186.9</v>
      </c>
      <c r="I26" s="183">
        <f>MIN(I16,SUM(G26:H26))</f>
        <v>424.99523809523811</v>
      </c>
    </row>
    <row r="27" spans="1:9" s="23" customFormat="1" ht="27.75" customHeight="1" x14ac:dyDescent="0.4">
      <c r="A27" s="22">
        <v>6</v>
      </c>
      <c r="B27" s="109">
        <v>43805</v>
      </c>
      <c r="C27" s="302" t="s">
        <v>67</v>
      </c>
      <c r="D27" s="303"/>
      <c r="E27" s="304"/>
      <c r="F27" s="186">
        <v>25000</v>
      </c>
      <c r="G27" s="179">
        <f>F27/C14</f>
        <v>238.0952380952381</v>
      </c>
      <c r="H27" s="98">
        <v>180.97</v>
      </c>
      <c r="I27" s="183">
        <f>MIN(I16,SUM(G27:H27))</f>
        <v>419.0652380952381</v>
      </c>
    </row>
    <row r="28" spans="1:9" s="23" customFormat="1" ht="27.75" customHeight="1" x14ac:dyDescent="0.4">
      <c r="A28" s="22">
        <v>7</v>
      </c>
      <c r="B28" s="109">
        <v>43806</v>
      </c>
      <c r="C28" s="302" t="s">
        <v>67</v>
      </c>
      <c r="D28" s="303"/>
      <c r="E28" s="304"/>
      <c r="F28" s="186">
        <v>25000</v>
      </c>
      <c r="G28" s="179">
        <f>F28/C14</f>
        <v>238.0952380952381</v>
      </c>
      <c r="H28" s="98">
        <v>177.82</v>
      </c>
      <c r="I28" s="183">
        <f>MIN(I16,SUM(G28:H28))</f>
        <v>415.91523809523812</v>
      </c>
    </row>
    <row r="29" spans="1:9" s="23" customFormat="1" ht="27.75" customHeight="1" x14ac:dyDescent="0.4">
      <c r="A29" s="22">
        <v>8</v>
      </c>
      <c r="B29" s="109">
        <v>43807</v>
      </c>
      <c r="C29" s="302" t="s">
        <v>67</v>
      </c>
      <c r="D29" s="303"/>
      <c r="E29" s="304"/>
      <c r="F29" s="186">
        <v>25000</v>
      </c>
      <c r="G29" s="179">
        <f>F29/C14</f>
        <v>238.0952380952381</v>
      </c>
      <c r="H29" s="98">
        <v>183.17</v>
      </c>
      <c r="I29" s="183">
        <f>MIN(I16,SUM(G29:H29))</f>
        <v>421.26523809523809</v>
      </c>
    </row>
    <row r="30" spans="1:9" s="23" customFormat="1" ht="27.75" customHeight="1" x14ac:dyDescent="0.4">
      <c r="A30" s="22">
        <v>9</v>
      </c>
      <c r="B30" s="109">
        <v>43808</v>
      </c>
      <c r="C30" s="302" t="s">
        <v>67</v>
      </c>
      <c r="D30" s="303"/>
      <c r="E30" s="304"/>
      <c r="F30" s="186">
        <v>25000</v>
      </c>
      <c r="G30" s="179">
        <f>F30/C14</f>
        <v>238.0952380952381</v>
      </c>
      <c r="H30" s="98">
        <v>176.84</v>
      </c>
      <c r="I30" s="183">
        <f>MIN(I16,SUM(G30:H30))</f>
        <v>414.93523809523811</v>
      </c>
    </row>
    <row r="31" spans="1:9" s="23" customFormat="1" ht="27.75" customHeight="1" x14ac:dyDescent="0.4">
      <c r="A31" s="22">
        <v>10</v>
      </c>
      <c r="B31" s="109">
        <v>43809</v>
      </c>
      <c r="C31" s="302" t="s">
        <v>67</v>
      </c>
      <c r="D31" s="303"/>
      <c r="E31" s="304"/>
      <c r="F31" s="186">
        <v>25000</v>
      </c>
      <c r="G31" s="179">
        <f>F31/C14</f>
        <v>238.0952380952381</v>
      </c>
      <c r="H31" s="98">
        <v>175.74</v>
      </c>
      <c r="I31" s="183">
        <f>MIN(I16,SUM(G31:H31))</f>
        <v>413.83523809523808</v>
      </c>
    </row>
    <row r="32" spans="1:9" s="23" customFormat="1" ht="27.75" customHeight="1" x14ac:dyDescent="0.4">
      <c r="A32" s="22">
        <v>11</v>
      </c>
      <c r="B32" s="109">
        <v>43810</v>
      </c>
      <c r="C32" s="302" t="s">
        <v>67</v>
      </c>
      <c r="D32" s="303"/>
      <c r="E32" s="304"/>
      <c r="F32" s="186">
        <v>25000</v>
      </c>
      <c r="G32" s="179">
        <f>F32/C14</f>
        <v>238.0952380952381</v>
      </c>
      <c r="H32" s="98">
        <v>184.4</v>
      </c>
      <c r="I32" s="183">
        <f>MIN(I16,SUM(G32:H32))</f>
        <v>422.49523809523811</v>
      </c>
    </row>
    <row r="33" spans="1:9" s="23" customFormat="1" ht="27.75" customHeight="1" x14ac:dyDescent="0.4">
      <c r="A33" s="22">
        <v>12</v>
      </c>
      <c r="B33" s="109">
        <v>43811</v>
      </c>
      <c r="C33" s="302" t="s">
        <v>67</v>
      </c>
      <c r="D33" s="303"/>
      <c r="E33" s="304"/>
      <c r="F33" s="186">
        <v>25000</v>
      </c>
      <c r="G33" s="179">
        <f>F33/C14</f>
        <v>238.0952380952381</v>
      </c>
      <c r="H33" s="98">
        <v>174.57</v>
      </c>
      <c r="I33" s="183">
        <f>MIN(I16,SUM(G33:H33))</f>
        <v>412.66523809523812</v>
      </c>
    </row>
    <row r="34" spans="1:9" s="23" customFormat="1" ht="27.75" customHeight="1" x14ac:dyDescent="0.4">
      <c r="A34" s="22">
        <v>13</v>
      </c>
      <c r="B34" s="109">
        <v>43812</v>
      </c>
      <c r="C34" s="302" t="s">
        <v>67</v>
      </c>
      <c r="D34" s="303"/>
      <c r="E34" s="304"/>
      <c r="F34" s="186">
        <v>25000</v>
      </c>
      <c r="G34" s="179">
        <f>F34/C14</f>
        <v>238.0952380952381</v>
      </c>
      <c r="H34" s="98">
        <v>180.99</v>
      </c>
      <c r="I34" s="183">
        <f>MIN(I16,SUM(G34:H34))</f>
        <v>419.08523809523808</v>
      </c>
    </row>
    <row r="35" spans="1:9" s="23" customFormat="1" ht="27.75" customHeight="1" x14ac:dyDescent="0.4">
      <c r="A35" s="22">
        <v>14</v>
      </c>
      <c r="B35" s="109">
        <v>43813</v>
      </c>
      <c r="C35" s="302" t="s">
        <v>67</v>
      </c>
      <c r="D35" s="303"/>
      <c r="E35" s="304"/>
      <c r="F35" s="186">
        <v>25000</v>
      </c>
      <c r="G35" s="179">
        <f>F35/C14</f>
        <v>238.0952380952381</v>
      </c>
      <c r="H35" s="98">
        <v>176.79</v>
      </c>
      <c r="I35" s="183">
        <f>MIN(I16,SUM(G35:H35))</f>
        <v>414.88523809523809</v>
      </c>
    </row>
    <row r="36" spans="1:9" s="23" customFormat="1" ht="27.75" customHeight="1" x14ac:dyDescent="0.4">
      <c r="A36" s="22">
        <v>15</v>
      </c>
      <c r="B36" s="109">
        <v>43814</v>
      </c>
      <c r="C36" s="302" t="s">
        <v>67</v>
      </c>
      <c r="D36" s="303"/>
      <c r="E36" s="304"/>
      <c r="F36" s="186">
        <v>25000</v>
      </c>
      <c r="G36" s="179">
        <f>F36/C14</f>
        <v>238.0952380952381</v>
      </c>
      <c r="H36" s="98">
        <v>179.99</v>
      </c>
      <c r="I36" s="183">
        <f>MIN(I16,SUM(G36:H36))</f>
        <v>418.08523809523808</v>
      </c>
    </row>
    <row r="37" spans="1:9" s="23" customFormat="1" ht="27.75" customHeight="1" x14ac:dyDescent="0.4">
      <c r="A37" s="22">
        <v>16</v>
      </c>
      <c r="B37" s="109">
        <v>43815</v>
      </c>
      <c r="C37" s="302" t="s">
        <v>67</v>
      </c>
      <c r="D37" s="303"/>
      <c r="E37" s="304"/>
      <c r="F37" s="186">
        <v>25000</v>
      </c>
      <c r="G37" s="179">
        <f>F37/C14</f>
        <v>238.0952380952381</v>
      </c>
      <c r="H37" s="98">
        <v>179.4</v>
      </c>
      <c r="I37" s="183">
        <f>MIN(I16,SUM(G37:H37))</f>
        <v>417.49523809523811</v>
      </c>
    </row>
    <row r="38" spans="1:9" s="23" customFormat="1" ht="27.75" customHeight="1" x14ac:dyDescent="0.4">
      <c r="A38" s="22">
        <v>17</v>
      </c>
      <c r="B38" s="109">
        <v>43816</v>
      </c>
      <c r="C38" s="302" t="s">
        <v>67</v>
      </c>
      <c r="D38" s="303"/>
      <c r="E38" s="304"/>
      <c r="F38" s="186">
        <v>25000</v>
      </c>
      <c r="G38" s="179">
        <f>F38/C14</f>
        <v>238.0952380952381</v>
      </c>
      <c r="H38" s="98">
        <v>178.96</v>
      </c>
      <c r="I38" s="183">
        <f>MIN(I16,SUM(G38:H38))</f>
        <v>417.05523809523811</v>
      </c>
    </row>
    <row r="39" spans="1:9" s="23" customFormat="1" ht="27.75" customHeight="1" x14ac:dyDescent="0.4">
      <c r="A39" s="22">
        <v>18</v>
      </c>
      <c r="B39" s="109">
        <v>43817</v>
      </c>
      <c r="C39" s="302" t="s">
        <v>67</v>
      </c>
      <c r="D39" s="303"/>
      <c r="E39" s="304"/>
      <c r="F39" s="186">
        <v>25000</v>
      </c>
      <c r="G39" s="179">
        <f>F39/C14</f>
        <v>238.0952380952381</v>
      </c>
      <c r="H39" s="98">
        <v>182.81</v>
      </c>
      <c r="I39" s="183">
        <f>MIN(I16,SUM(G39:H39))</f>
        <v>420.90523809523813</v>
      </c>
    </row>
    <row r="40" spans="1:9" s="23" customFormat="1" ht="27.75" customHeight="1" x14ac:dyDescent="0.4">
      <c r="A40" s="22">
        <v>19</v>
      </c>
      <c r="B40" s="109">
        <v>43818</v>
      </c>
      <c r="C40" s="302" t="s">
        <v>67</v>
      </c>
      <c r="D40" s="303"/>
      <c r="E40" s="304"/>
      <c r="F40" s="186">
        <v>25000</v>
      </c>
      <c r="G40" s="179">
        <f>F40/C14</f>
        <v>238.0952380952381</v>
      </c>
      <c r="H40" s="98">
        <v>181.15</v>
      </c>
      <c r="I40" s="183">
        <f>MIN(I16,SUM(G40:H40))</f>
        <v>419.24523809523811</v>
      </c>
    </row>
    <row r="41" spans="1:9" s="23" customFormat="1" ht="27.75" customHeight="1" x14ac:dyDescent="0.4">
      <c r="A41" s="22">
        <v>20</v>
      </c>
      <c r="B41" s="109">
        <v>43819</v>
      </c>
      <c r="C41" s="302" t="s">
        <v>67</v>
      </c>
      <c r="D41" s="303"/>
      <c r="E41" s="304"/>
      <c r="F41" s="186">
        <v>25000</v>
      </c>
      <c r="G41" s="179">
        <f>F41/C14</f>
        <v>238.0952380952381</v>
      </c>
      <c r="H41" s="98">
        <v>175.61</v>
      </c>
      <c r="I41" s="183">
        <f>MIN(I16,SUM(G41:H41))</f>
        <v>413.70523809523809</v>
      </c>
    </row>
    <row r="42" spans="1:9" s="23" customFormat="1" ht="27.75" customHeight="1" x14ac:dyDescent="0.4">
      <c r="A42" s="22">
        <v>21</v>
      </c>
      <c r="B42" s="109">
        <v>43820</v>
      </c>
      <c r="C42" s="302" t="s">
        <v>67</v>
      </c>
      <c r="D42" s="303"/>
      <c r="E42" s="304"/>
      <c r="F42" s="186">
        <v>25000</v>
      </c>
      <c r="G42" s="179">
        <f>F42/C14</f>
        <v>238.0952380952381</v>
      </c>
      <c r="H42" s="98">
        <v>172.67</v>
      </c>
      <c r="I42" s="183">
        <f>MIN(I16,SUM(G42:H42))</f>
        <v>410.76523809523809</v>
      </c>
    </row>
    <row r="43" spans="1:9" s="23" customFormat="1" ht="27.75" customHeight="1" x14ac:dyDescent="0.4">
      <c r="A43" s="22">
        <v>22</v>
      </c>
      <c r="B43" s="109">
        <v>43821</v>
      </c>
      <c r="C43" s="302" t="s">
        <v>67</v>
      </c>
      <c r="D43" s="303"/>
      <c r="E43" s="304"/>
      <c r="F43" s="186">
        <v>25000</v>
      </c>
      <c r="G43" s="179">
        <f>F43/C14</f>
        <v>238.0952380952381</v>
      </c>
      <c r="H43" s="98">
        <v>173.65</v>
      </c>
      <c r="I43" s="183">
        <f>MIN(I16,SUM(G43:H43))</f>
        <v>411.74523809523811</v>
      </c>
    </row>
    <row r="44" spans="1:9" s="23" customFormat="1" ht="27.75" customHeight="1" x14ac:dyDescent="0.4">
      <c r="A44" s="22">
        <v>23</v>
      </c>
      <c r="B44" s="109">
        <v>43822</v>
      </c>
      <c r="C44" s="302" t="s">
        <v>67</v>
      </c>
      <c r="D44" s="303"/>
      <c r="E44" s="304"/>
      <c r="F44" s="186">
        <v>25000</v>
      </c>
      <c r="G44" s="179">
        <f>F44/C14</f>
        <v>238.0952380952381</v>
      </c>
      <c r="H44" s="98">
        <v>174.55</v>
      </c>
      <c r="I44" s="183">
        <f>MIN(I16,SUM(G44:H44))</f>
        <v>412.64523809523814</v>
      </c>
    </row>
    <row r="45" spans="1:9" s="23" customFormat="1" ht="27.75" customHeight="1" x14ac:dyDescent="0.4">
      <c r="A45" s="22">
        <v>24</v>
      </c>
      <c r="B45" s="109">
        <v>43823</v>
      </c>
      <c r="C45" s="302" t="s">
        <v>67</v>
      </c>
      <c r="D45" s="303"/>
      <c r="E45" s="304"/>
      <c r="F45" s="186">
        <v>25000</v>
      </c>
      <c r="G45" s="179">
        <f>F45/C14</f>
        <v>238.0952380952381</v>
      </c>
      <c r="H45" s="98">
        <v>174.16</v>
      </c>
      <c r="I45" s="183">
        <f>MIN(I16,SUM(G45:H45))</f>
        <v>412.2552380952381</v>
      </c>
    </row>
    <row r="46" spans="1:9" s="23" customFormat="1" ht="27.75" customHeight="1" x14ac:dyDescent="0.4">
      <c r="A46" s="22">
        <v>25</v>
      </c>
      <c r="B46" s="109">
        <v>43824</v>
      </c>
      <c r="C46" s="302" t="s">
        <v>67</v>
      </c>
      <c r="D46" s="303"/>
      <c r="E46" s="304"/>
      <c r="F46" s="186">
        <v>25000</v>
      </c>
      <c r="G46" s="179">
        <f>F46/C14</f>
        <v>238.0952380952381</v>
      </c>
      <c r="H46" s="98">
        <v>182.72</v>
      </c>
      <c r="I46" s="183">
        <f>MIN(I16,SUM(G46:H46))</f>
        <v>420.8152380952381</v>
      </c>
    </row>
    <row r="47" spans="1:9" s="23" customFormat="1" ht="27.75" customHeight="1" x14ac:dyDescent="0.4">
      <c r="A47" s="22">
        <v>26</v>
      </c>
      <c r="B47" s="109">
        <v>43825</v>
      </c>
      <c r="C47" s="302" t="s">
        <v>67</v>
      </c>
      <c r="D47" s="303"/>
      <c r="E47" s="304"/>
      <c r="F47" s="186">
        <v>25000</v>
      </c>
      <c r="G47" s="179">
        <f>F47/C14</f>
        <v>238.0952380952381</v>
      </c>
      <c r="H47" s="98">
        <v>180.51</v>
      </c>
      <c r="I47" s="183">
        <f>MIN(I16,SUM(G47:H47))</f>
        <v>418.60523809523806</v>
      </c>
    </row>
    <row r="48" spans="1:9" s="23" customFormat="1" ht="27.75" customHeight="1" x14ac:dyDescent="0.4">
      <c r="A48" s="22">
        <v>27</v>
      </c>
      <c r="B48" s="109">
        <v>43826</v>
      </c>
      <c r="C48" s="302" t="s">
        <v>67</v>
      </c>
      <c r="D48" s="303"/>
      <c r="E48" s="304"/>
      <c r="F48" s="186">
        <v>25000</v>
      </c>
      <c r="G48" s="179">
        <f>F48/C14</f>
        <v>238.0952380952381</v>
      </c>
      <c r="H48" s="98">
        <v>172.26</v>
      </c>
      <c r="I48" s="183">
        <f>MIN(I16,SUM(G48:H48))</f>
        <v>410.35523809523806</v>
      </c>
    </row>
    <row r="49" spans="1:9" s="23" customFormat="1" ht="27.75" customHeight="1" x14ac:dyDescent="0.4">
      <c r="A49" s="22">
        <v>28</v>
      </c>
      <c r="B49" s="109">
        <v>43827</v>
      </c>
      <c r="C49" s="302" t="s">
        <v>67</v>
      </c>
      <c r="D49" s="303"/>
      <c r="E49" s="304"/>
      <c r="F49" s="186">
        <v>25000</v>
      </c>
      <c r="G49" s="179">
        <f>F49/C14</f>
        <v>238.0952380952381</v>
      </c>
      <c r="H49" s="98">
        <v>182.26</v>
      </c>
      <c r="I49" s="183">
        <f>MIN(I16,SUM(G49:H49))</f>
        <v>420.35523809523806</v>
      </c>
    </row>
    <row r="50" spans="1:9" s="23" customFormat="1" ht="27.75" customHeight="1" x14ac:dyDescent="0.4">
      <c r="A50" s="22">
        <v>29</v>
      </c>
      <c r="B50" s="109">
        <v>43828</v>
      </c>
      <c r="C50" s="302" t="s">
        <v>67</v>
      </c>
      <c r="D50" s="303"/>
      <c r="E50" s="304"/>
      <c r="F50" s="186">
        <v>25000</v>
      </c>
      <c r="G50" s="179">
        <f>F50/C14</f>
        <v>238.0952380952381</v>
      </c>
      <c r="H50" s="98">
        <v>171.55</v>
      </c>
      <c r="I50" s="183">
        <f>MIN(I16,SUM(G50:H50))</f>
        <v>409.64523809523814</v>
      </c>
    </row>
    <row r="51" spans="1:9" s="23" customFormat="1" ht="28.5" customHeight="1" thickBot="1" x14ac:dyDescent="0.45">
      <c r="A51" s="22">
        <v>30</v>
      </c>
      <c r="B51" s="109">
        <v>43829</v>
      </c>
      <c r="C51" s="308" t="s">
        <v>67</v>
      </c>
      <c r="D51" s="309"/>
      <c r="E51" s="310"/>
      <c r="F51" s="186">
        <v>25000</v>
      </c>
      <c r="G51" s="180">
        <f>F51/C14</f>
        <v>238.0952380952381</v>
      </c>
      <c r="H51" s="99">
        <v>180.74</v>
      </c>
      <c r="I51" s="184">
        <f>MIN(I16,SUM(G51:H51))</f>
        <v>418.83523809523808</v>
      </c>
    </row>
    <row r="52" spans="1:9" ht="35.25" thickTop="1" thickBot="1" x14ac:dyDescent="0.4">
      <c r="A52" s="3"/>
      <c r="B52" s="94"/>
      <c r="C52" s="95"/>
      <c r="D52" s="95"/>
      <c r="E52" s="96" t="s">
        <v>22</v>
      </c>
      <c r="F52" s="176">
        <f>SUM(F22:F51)</f>
        <v>750000</v>
      </c>
      <c r="G52" s="181">
        <f>SUM(G22:G51)</f>
        <v>7142.8571428571486</v>
      </c>
      <c r="H52" s="100">
        <f>SUM(H22:H51)</f>
        <v>5344.670000000001</v>
      </c>
      <c r="I52" s="185">
        <f>SUM(I22:I51)</f>
        <v>12487.527142857147</v>
      </c>
    </row>
    <row r="53" spans="1:9" ht="21" thickTop="1" x14ac:dyDescent="0.3"/>
  </sheetData>
  <sheetProtection algorithmName="SHA-512" hashValue="bAGUQtS/1zmVfxYvV9xVAjK/a3k7Avlbzf3XxtEvQOUYWWGFz8k2H2GMwf1BbcgwQ4ZqhsaVgFDdhgYGQ1A1HA==" saltValue="9M4fT8MXCHl5lRR2SrHC7Q==" spinCount="100000" sheet="1" objects="1" scenarios="1" selectLockedCells="1" selectUnlockedCells="1"/>
  <mergeCells count="49">
    <mergeCell ref="C51:E51"/>
    <mergeCell ref="C45:E45"/>
    <mergeCell ref="C46:E46"/>
    <mergeCell ref="C47:E47"/>
    <mergeCell ref="C48:E48"/>
    <mergeCell ref="C49:E49"/>
    <mergeCell ref="C50:E50"/>
    <mergeCell ref="C44:E44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32:E32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B18:I18"/>
    <mergeCell ref="B19:I19"/>
    <mergeCell ref="B20:B21"/>
    <mergeCell ref="C20:E21"/>
    <mergeCell ref="F20:F21"/>
    <mergeCell ref="G20:G21"/>
    <mergeCell ref="H20:H21"/>
    <mergeCell ref="I20:I21"/>
    <mergeCell ref="D11:I11"/>
    <mergeCell ref="B13:C13"/>
    <mergeCell ref="I13:I15"/>
    <mergeCell ref="B9:C9"/>
    <mergeCell ref="D9:I9"/>
    <mergeCell ref="B8:I8"/>
    <mergeCell ref="A1:I1"/>
    <mergeCell ref="C6:F6"/>
    <mergeCell ref="H6:I6"/>
    <mergeCell ref="B10:C10"/>
    <mergeCell ref="D10:I10"/>
  </mergeCells>
  <printOptions horizontalCentered="1"/>
  <pageMargins left="0.1" right="0.1" top="1" bottom="0.5" header="0.5" footer="0.5"/>
  <pageSetup scale="3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6"/>
  <sheetViews>
    <sheetView zoomScaleNormal="100" workbookViewId="0">
      <selection activeCell="C34" sqref="C34"/>
    </sheetView>
  </sheetViews>
  <sheetFormatPr defaultRowHeight="12.75" x14ac:dyDescent="0.2"/>
  <cols>
    <col min="1" max="1" width="9.140625" style="128"/>
    <col min="9" max="9" width="10.7109375" customWidth="1"/>
    <col min="10" max="10" width="10.85546875" customWidth="1"/>
  </cols>
  <sheetData>
    <row r="2" spans="1:14" ht="26.25" customHeight="1" x14ac:dyDescent="0.2">
      <c r="A2" s="311" t="s">
        <v>25</v>
      </c>
      <c r="B2" s="311"/>
      <c r="C2" s="311"/>
      <c r="D2" s="311"/>
      <c r="E2" s="311"/>
      <c r="F2" s="311"/>
      <c r="G2" s="311"/>
      <c r="H2" s="311"/>
      <c r="I2" s="311"/>
      <c r="J2" s="311"/>
    </row>
    <row r="3" spans="1:14" ht="15.75" customHeight="1" x14ac:dyDescent="0.2">
      <c r="A3" s="311"/>
      <c r="B3" s="311"/>
      <c r="C3" s="311"/>
      <c r="D3" s="311"/>
      <c r="E3" s="311"/>
      <c r="F3" s="311"/>
      <c r="G3" s="311"/>
      <c r="H3" s="311"/>
      <c r="I3" s="311"/>
      <c r="J3" s="311"/>
    </row>
    <row r="4" spans="1:14" ht="15.75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4" ht="20.25" x14ac:dyDescent="0.2">
      <c r="A5" s="127"/>
      <c r="B5" s="312" t="s">
        <v>59</v>
      </c>
      <c r="C5" s="312"/>
      <c r="D5" s="312"/>
      <c r="E5" s="312"/>
      <c r="F5" s="312"/>
      <c r="G5" s="312"/>
      <c r="H5" s="312"/>
      <c r="I5" s="312"/>
    </row>
    <row r="6" spans="1:14" ht="20.25" x14ac:dyDescent="0.2">
      <c r="A6" s="127"/>
      <c r="B6" s="312"/>
      <c r="C6" s="312"/>
      <c r="D6" s="312"/>
      <c r="E6" s="312"/>
      <c r="F6" s="312"/>
      <c r="G6" s="312"/>
      <c r="H6" s="312"/>
      <c r="I6" s="312"/>
    </row>
    <row r="7" spans="1:14" ht="20.25" x14ac:dyDescent="0.3">
      <c r="A7" s="127"/>
      <c r="B7" s="4"/>
    </row>
    <row r="8" spans="1:14" ht="20.25" customHeight="1" x14ac:dyDescent="0.2">
      <c r="A8" s="127"/>
      <c r="B8" s="312" t="s">
        <v>60</v>
      </c>
      <c r="C8" s="312"/>
      <c r="D8" s="312"/>
      <c r="E8" s="312"/>
      <c r="F8" s="312"/>
      <c r="G8" s="312"/>
      <c r="H8" s="312"/>
      <c r="I8" s="312"/>
    </row>
    <row r="9" spans="1:14" ht="20.25" x14ac:dyDescent="0.2">
      <c r="A9" s="127"/>
      <c r="B9" s="312"/>
      <c r="C9" s="312"/>
      <c r="D9" s="312"/>
      <c r="E9" s="312"/>
      <c r="F9" s="312"/>
      <c r="G9" s="312"/>
      <c r="H9" s="312"/>
      <c r="I9" s="312"/>
    </row>
    <row r="10" spans="1:14" ht="15.75" customHeight="1" x14ac:dyDescent="0.2"/>
    <row r="11" spans="1:14" s="132" customFormat="1" ht="20.25" customHeight="1" x14ac:dyDescent="0.2">
      <c r="A11" s="129" t="s">
        <v>55</v>
      </c>
      <c r="B11" s="313" t="s">
        <v>58</v>
      </c>
      <c r="C11" s="313"/>
      <c r="D11" s="313"/>
      <c r="E11" s="313"/>
      <c r="F11" s="313"/>
      <c r="G11" s="313"/>
      <c r="H11" s="313"/>
      <c r="I11" s="313"/>
      <c r="J11" s="313"/>
      <c r="K11" s="130"/>
      <c r="L11" s="131"/>
      <c r="N11" s="133"/>
    </row>
    <row r="12" spans="1:14" s="132" customFormat="1" ht="18" customHeight="1" x14ac:dyDescent="0.2">
      <c r="A12" s="134"/>
      <c r="B12" s="313"/>
      <c r="C12" s="313"/>
      <c r="D12" s="313"/>
      <c r="E12" s="313"/>
      <c r="F12" s="313"/>
      <c r="G12" s="313"/>
      <c r="H12" s="313"/>
      <c r="I12" s="313"/>
      <c r="J12" s="313"/>
      <c r="K12" s="130"/>
      <c r="L12" s="131"/>
      <c r="N12" s="133"/>
    </row>
    <row r="13" spans="1:14" s="132" customFormat="1" ht="18" customHeight="1" x14ac:dyDescent="0.2">
      <c r="A13" s="134"/>
      <c r="B13" s="313"/>
      <c r="C13" s="313"/>
      <c r="D13" s="313"/>
      <c r="E13" s="313"/>
      <c r="F13" s="313"/>
      <c r="G13" s="313"/>
      <c r="H13" s="313"/>
      <c r="I13" s="313"/>
      <c r="J13" s="313"/>
      <c r="K13" s="130"/>
      <c r="L13" s="131"/>
      <c r="N13" s="133"/>
    </row>
    <row r="14" spans="1:14" s="132" customFormat="1" ht="15.75" customHeight="1" x14ac:dyDescent="0.2">
      <c r="A14" s="134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6"/>
      <c r="N14" s="133"/>
    </row>
    <row r="15" spans="1:14" ht="20.25" x14ac:dyDescent="0.3">
      <c r="A15" s="127" t="s">
        <v>11</v>
      </c>
      <c r="B15" s="4" t="s">
        <v>36</v>
      </c>
    </row>
    <row r="17" spans="1:12" ht="20.25" x14ac:dyDescent="0.3">
      <c r="A17" s="127" t="s">
        <v>12</v>
      </c>
      <c r="B17" s="4" t="s">
        <v>56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20.25" x14ac:dyDescent="0.3">
      <c r="A18" s="127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20.25" x14ac:dyDescent="0.3">
      <c r="A19" s="127" t="s">
        <v>24</v>
      </c>
      <c r="B19" s="74" t="s">
        <v>9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20.25" x14ac:dyDescent="0.3">
      <c r="A20" s="127"/>
      <c r="B20" s="312" t="s">
        <v>37</v>
      </c>
      <c r="C20" s="312"/>
      <c r="D20" s="312"/>
      <c r="E20" s="312"/>
      <c r="F20" s="312"/>
      <c r="G20" s="312"/>
      <c r="H20" s="312"/>
      <c r="I20" s="312"/>
      <c r="J20" s="4"/>
      <c r="K20" s="4"/>
      <c r="L20" s="4"/>
    </row>
    <row r="21" spans="1:12" ht="18" customHeight="1" x14ac:dyDescent="0.3">
      <c r="A21" s="127"/>
      <c r="B21" s="312"/>
      <c r="C21" s="312"/>
      <c r="D21" s="312"/>
      <c r="E21" s="312"/>
      <c r="F21" s="312"/>
      <c r="G21" s="312"/>
      <c r="H21" s="312"/>
      <c r="I21" s="312"/>
      <c r="J21" s="4"/>
      <c r="K21" s="4"/>
      <c r="L21" s="4"/>
    </row>
    <row r="22" spans="1:12" ht="18" customHeight="1" x14ac:dyDescent="0.3">
      <c r="A22" s="127"/>
      <c r="B22" s="121"/>
      <c r="C22" s="121"/>
      <c r="D22" s="121"/>
      <c r="E22" s="121"/>
      <c r="F22" s="121"/>
      <c r="G22" s="121"/>
      <c r="H22" s="121"/>
      <c r="I22" s="121"/>
      <c r="J22" s="4"/>
      <c r="K22" s="4"/>
      <c r="L22" s="4"/>
    </row>
    <row r="23" spans="1:12" ht="20.25" x14ac:dyDescent="0.3">
      <c r="A23" s="137" t="s">
        <v>38</v>
      </c>
      <c r="B23" s="4" t="s">
        <v>42</v>
      </c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20.25" x14ac:dyDescent="0.3">
      <c r="A24" s="137"/>
      <c r="B24" s="4" t="s">
        <v>43</v>
      </c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20.25" x14ac:dyDescent="0.3">
      <c r="A25" s="137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20.25" customHeight="1" x14ac:dyDescent="0.3">
      <c r="A26" s="127" t="s">
        <v>34</v>
      </c>
      <c r="B26" s="75" t="s">
        <v>40</v>
      </c>
      <c r="C26" s="75"/>
      <c r="D26" s="75"/>
      <c r="E26" s="75"/>
      <c r="F26" s="75"/>
      <c r="G26" s="75"/>
      <c r="H26" s="75"/>
      <c r="I26" s="75"/>
      <c r="J26" s="4"/>
      <c r="K26" s="4"/>
      <c r="L26" s="4"/>
    </row>
    <row r="27" spans="1:12" ht="20.25" x14ac:dyDescent="0.3">
      <c r="A27" s="127"/>
      <c r="B27" s="75" t="s">
        <v>41</v>
      </c>
      <c r="C27" s="75"/>
      <c r="D27" s="75"/>
      <c r="E27" s="75"/>
      <c r="F27" s="75"/>
      <c r="G27" s="75"/>
      <c r="H27" s="75"/>
      <c r="I27" s="75"/>
      <c r="J27" s="4"/>
      <c r="K27" s="4"/>
      <c r="L27" s="4"/>
    </row>
    <row r="28" spans="1:12" ht="20.25" x14ac:dyDescent="0.3">
      <c r="A28" s="127"/>
      <c r="B28" s="75"/>
      <c r="C28" s="75"/>
      <c r="D28" s="75"/>
      <c r="E28" s="75"/>
      <c r="F28" s="75"/>
      <c r="G28" s="75"/>
      <c r="H28" s="75"/>
      <c r="I28" s="75"/>
      <c r="J28" s="4"/>
      <c r="K28" s="4"/>
      <c r="L28" s="4"/>
    </row>
    <row r="29" spans="1:12" ht="20.25" x14ac:dyDescent="0.3">
      <c r="A29" s="127" t="s">
        <v>61</v>
      </c>
      <c r="B29" s="75" t="s">
        <v>62</v>
      </c>
      <c r="C29" s="75"/>
      <c r="D29" s="75"/>
      <c r="E29" s="75"/>
      <c r="F29" s="75"/>
      <c r="G29" s="75"/>
      <c r="H29" s="75"/>
      <c r="I29" s="75"/>
      <c r="J29" s="4"/>
      <c r="K29" s="4"/>
      <c r="L29" s="4"/>
    </row>
    <row r="30" spans="1:12" ht="20.25" x14ac:dyDescent="0.3">
      <c r="A30" s="127"/>
      <c r="B30" s="75" t="s">
        <v>63</v>
      </c>
      <c r="C30" s="75"/>
      <c r="D30" s="75"/>
      <c r="E30" s="75"/>
      <c r="F30" s="75"/>
      <c r="G30" s="75"/>
      <c r="H30" s="75"/>
      <c r="I30" s="75"/>
      <c r="J30" s="4"/>
      <c r="K30" s="4"/>
      <c r="L30" s="4"/>
    </row>
    <row r="31" spans="1:12" ht="20.25" x14ac:dyDescent="0.3">
      <c r="A31" s="127"/>
      <c r="B31" s="75" t="s">
        <v>64</v>
      </c>
      <c r="C31" s="75"/>
      <c r="D31" s="75"/>
      <c r="E31" s="75"/>
      <c r="F31" s="75"/>
      <c r="G31" s="75"/>
      <c r="H31" s="75"/>
      <c r="I31" s="75"/>
      <c r="J31" s="4"/>
      <c r="K31" s="4"/>
      <c r="L31" s="4"/>
    </row>
    <row r="32" spans="1:12" ht="20.25" x14ac:dyDescent="0.3">
      <c r="A32" s="127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20.25" x14ac:dyDescent="0.3">
      <c r="A33" s="137" t="s">
        <v>38</v>
      </c>
      <c r="B33" s="4" t="s">
        <v>57</v>
      </c>
      <c r="K33" s="4"/>
      <c r="L33" s="4"/>
    </row>
    <row r="34" spans="1:12" ht="20.25" x14ac:dyDescent="0.3">
      <c r="A34" s="137"/>
      <c r="B34" s="4" t="s">
        <v>39</v>
      </c>
      <c r="K34" s="4"/>
      <c r="L34" s="4"/>
    </row>
    <row r="36" spans="1:12" ht="20.25" x14ac:dyDescent="0.3">
      <c r="B36" s="4"/>
    </row>
  </sheetData>
  <sheetProtection algorithmName="SHA-512" hashValue="jExKNKyJcetWZ0XEk+m/i1iVXkp5OuiRHdjZQH8kiqwfZxK7jnIfrtS37yPLhTB5VPXhUFH9RKy8KvTc+0owOA==" saltValue="nafJId8U/BVjz4yP854i+g==" spinCount="100000" sheet="1" objects="1" scenarios="1" selectLockedCells="1" selectUnlockedCells="1"/>
  <mergeCells count="5">
    <mergeCell ref="A2:J3"/>
    <mergeCell ref="B5:I6"/>
    <mergeCell ref="B8:I9"/>
    <mergeCell ref="B20:I21"/>
    <mergeCell ref="B11:J13"/>
  </mergeCells>
  <printOptions horizontalCentered="1"/>
  <pageMargins left="0.5" right="0.5" top="1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Paid in $</vt:lpstr>
      <vt:lpstr>Example - Paid in $</vt:lpstr>
      <vt:lpstr>Paid in ¥</vt:lpstr>
      <vt:lpstr>Example - Paid in ¥</vt:lpstr>
      <vt:lpstr>Instructions</vt:lpstr>
      <vt:lpstr>'Example - Paid in $'!Print_Area</vt:lpstr>
      <vt:lpstr>'Example - Paid in ¥'!Print_Area</vt:lpstr>
      <vt:lpstr>'Paid in $'!Print_Area</vt:lpstr>
      <vt:lpstr>'Paid in ¥'!Print_Area</vt:lpstr>
    </vt:vector>
  </TitlesOfParts>
  <Company>USMC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McCollam LN Joe</dc:creator>
  <cp:lastModifiedBy>McCollam LN Joe</cp:lastModifiedBy>
  <cp:lastPrinted>2020-02-02T23:09:08Z</cp:lastPrinted>
  <dcterms:created xsi:type="dcterms:W3CDTF">2002-02-26T06:25:02Z</dcterms:created>
  <dcterms:modified xsi:type="dcterms:W3CDTF">2020-09-16T06:38:36Z</dcterms:modified>
</cp:coreProperties>
</file>